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725"/>
  <workbookPr autoCompressPictures="0"/>
  <bookViews>
    <workbookView xWindow="1020" yWindow="0" windowWidth="24160" windowHeight="15060" activeTab="2"/>
  </bookViews>
  <sheets>
    <sheet name="NOTES" sheetId="1" r:id="rId1"/>
    <sheet name="Species_Presence" sheetId="2" r:id="rId2"/>
    <sheet name="SpDiv_Env" sheetId="6" r:id="rId3"/>
    <sheet name="Species_Env" sheetId="7" r:id="rId4"/>
  </sheets>
  <calcPr calcId="140001" concurrentCalc="0"/>
  <pivotCaches>
    <pivotCache cacheId="38" r:id="rId5"/>
  </pivotCaches>
  <extLst>
    <ext xmlns:mx="http://schemas.microsoft.com/office/mac/excel/2008/main" uri="{7523E5D3-25F3-A5E0-1632-64F254C22452}">
      <mx:ArchID Flags="2"/>
    </ext>
  </extLst>
</workbook>
</file>

<file path=xl/calcChain.xml><?xml version="1.0" encoding="utf-8"?>
<calcChain xmlns="http://schemas.openxmlformats.org/spreadsheetml/2006/main">
  <c r="I84" i="7" l="1"/>
  <c r="H84" i="7"/>
  <c r="G84" i="7"/>
  <c r="F84" i="7"/>
  <c r="E84" i="7"/>
  <c r="D84" i="7"/>
  <c r="I83" i="7"/>
  <c r="H83" i="7"/>
  <c r="G83" i="7"/>
  <c r="F83" i="7"/>
  <c r="E83" i="7"/>
  <c r="D83" i="7"/>
  <c r="I82" i="7"/>
  <c r="H82" i="7"/>
  <c r="G82" i="7"/>
  <c r="F82" i="7"/>
  <c r="E82" i="7"/>
  <c r="D82" i="7"/>
  <c r="I81" i="7"/>
  <c r="H81" i="7"/>
  <c r="G81" i="7"/>
  <c r="F81" i="7"/>
  <c r="E81" i="7"/>
  <c r="D81" i="7"/>
  <c r="O80" i="7"/>
  <c r="N80" i="7"/>
  <c r="M80" i="7"/>
  <c r="L80" i="7"/>
  <c r="K80" i="7"/>
  <c r="J80" i="7"/>
  <c r="O79" i="7"/>
  <c r="N79" i="7"/>
  <c r="M79" i="7"/>
  <c r="L79" i="7"/>
  <c r="K79" i="7"/>
  <c r="J79" i="7"/>
  <c r="O78" i="7"/>
  <c r="N78" i="7"/>
  <c r="M78" i="7"/>
  <c r="L78" i="7"/>
  <c r="K78" i="7"/>
  <c r="J78" i="7"/>
  <c r="O77" i="7"/>
  <c r="N77" i="7"/>
  <c r="M77" i="7"/>
  <c r="L77" i="7"/>
  <c r="K77" i="7"/>
  <c r="J77" i="7"/>
  <c r="O76" i="7"/>
  <c r="N76" i="7"/>
  <c r="M76" i="7"/>
  <c r="L76" i="7"/>
  <c r="K76" i="7"/>
  <c r="J76" i="7"/>
  <c r="O75" i="7"/>
  <c r="N75" i="7"/>
  <c r="M75" i="7"/>
  <c r="L75" i="7"/>
  <c r="K75" i="7"/>
  <c r="J75" i="7"/>
  <c r="O74" i="7"/>
  <c r="N74" i="7"/>
  <c r="M74" i="7"/>
  <c r="L74" i="7"/>
  <c r="K74" i="7"/>
  <c r="J74" i="7"/>
  <c r="O73" i="7"/>
  <c r="N73" i="7"/>
  <c r="M73" i="7"/>
  <c r="L73" i="7"/>
  <c r="K73" i="7"/>
  <c r="J73" i="7"/>
  <c r="O72" i="7"/>
  <c r="N72" i="7"/>
  <c r="M72" i="7"/>
  <c r="L72" i="7"/>
  <c r="K72" i="7"/>
  <c r="J72" i="7"/>
  <c r="O71" i="7"/>
  <c r="N71" i="7"/>
  <c r="M71" i="7"/>
  <c r="L71" i="7"/>
  <c r="K71" i="7"/>
  <c r="J71" i="7"/>
  <c r="O70" i="7"/>
  <c r="N70" i="7"/>
  <c r="M70" i="7"/>
  <c r="L70" i="7"/>
  <c r="K70" i="7"/>
  <c r="J70" i="7"/>
  <c r="O69" i="7"/>
  <c r="N69" i="7"/>
  <c r="M69" i="7"/>
  <c r="L69" i="7"/>
  <c r="K69" i="7"/>
  <c r="J69" i="7"/>
  <c r="O68" i="7"/>
  <c r="N68" i="7"/>
  <c r="M68" i="7"/>
  <c r="L68" i="7"/>
  <c r="K68" i="7"/>
  <c r="J68" i="7"/>
  <c r="O67" i="7"/>
  <c r="N67" i="7"/>
  <c r="M67" i="7"/>
  <c r="L67" i="7"/>
  <c r="K67" i="7"/>
  <c r="J67" i="7"/>
  <c r="O66" i="7"/>
  <c r="N66" i="7"/>
  <c r="M66" i="7"/>
  <c r="L66" i="7"/>
  <c r="K66" i="7"/>
  <c r="J66" i="7"/>
  <c r="O65" i="7"/>
  <c r="N65" i="7"/>
  <c r="M65" i="7"/>
  <c r="L65" i="7"/>
  <c r="K65" i="7"/>
  <c r="J65" i="7"/>
  <c r="O64" i="7"/>
  <c r="N64" i="7"/>
  <c r="M64" i="7"/>
  <c r="L64" i="7"/>
  <c r="K64" i="7"/>
  <c r="J64" i="7"/>
  <c r="O63" i="7"/>
  <c r="N63" i="7"/>
  <c r="M63" i="7"/>
  <c r="L63" i="7"/>
  <c r="K63" i="7"/>
  <c r="J63" i="7"/>
  <c r="O62" i="7"/>
  <c r="N62" i="7"/>
  <c r="M62" i="7"/>
  <c r="L62" i="7"/>
  <c r="K62" i="7"/>
  <c r="J62" i="7"/>
  <c r="O61" i="7"/>
  <c r="N61" i="7"/>
  <c r="M61" i="7"/>
  <c r="L61" i="7"/>
  <c r="K61" i="7"/>
  <c r="J61" i="7"/>
  <c r="O60" i="7"/>
  <c r="N60" i="7"/>
  <c r="M60" i="7"/>
  <c r="L60" i="7"/>
  <c r="K60" i="7"/>
  <c r="J60" i="7"/>
  <c r="O59" i="7"/>
  <c r="N59" i="7"/>
  <c r="M59" i="7"/>
  <c r="L59" i="7"/>
  <c r="K59" i="7"/>
  <c r="J59" i="7"/>
  <c r="O58" i="7"/>
  <c r="N58" i="7"/>
  <c r="M58" i="7"/>
  <c r="L58" i="7"/>
  <c r="K58" i="7"/>
  <c r="J58" i="7"/>
  <c r="O57" i="7"/>
  <c r="N57" i="7"/>
  <c r="M57" i="7"/>
  <c r="L57" i="7"/>
  <c r="K57" i="7"/>
  <c r="J57" i="7"/>
  <c r="O56" i="7"/>
  <c r="N56" i="7"/>
  <c r="M56" i="7"/>
  <c r="L56" i="7"/>
  <c r="K56" i="7"/>
  <c r="J56" i="7"/>
  <c r="O55" i="7"/>
  <c r="N55" i="7"/>
  <c r="M55" i="7"/>
  <c r="L55" i="7"/>
  <c r="K55" i="7"/>
  <c r="J55" i="7"/>
  <c r="O54" i="7"/>
  <c r="N54" i="7"/>
  <c r="M54" i="7"/>
  <c r="L54" i="7"/>
  <c r="K54" i="7"/>
  <c r="J54" i="7"/>
  <c r="O53" i="7"/>
  <c r="N53" i="7"/>
  <c r="M53" i="7"/>
  <c r="L53" i="7"/>
  <c r="K53" i="7"/>
  <c r="J53" i="7"/>
  <c r="O52" i="7"/>
  <c r="N52" i="7"/>
  <c r="M52" i="7"/>
  <c r="L52" i="7"/>
  <c r="K52" i="7"/>
  <c r="J52" i="7"/>
  <c r="O51" i="7"/>
  <c r="N51" i="7"/>
  <c r="M51" i="7"/>
  <c r="L51" i="7"/>
  <c r="K51" i="7"/>
  <c r="J51" i="7"/>
  <c r="O50" i="7"/>
  <c r="N50" i="7"/>
  <c r="M50" i="7"/>
  <c r="L50" i="7"/>
  <c r="K50" i="7"/>
  <c r="J50" i="7"/>
  <c r="O49" i="7"/>
  <c r="N49" i="7"/>
  <c r="M49" i="7"/>
  <c r="L49" i="7"/>
  <c r="K49" i="7"/>
  <c r="J49" i="7"/>
  <c r="O48" i="7"/>
  <c r="N48" i="7"/>
  <c r="M48" i="7"/>
  <c r="L48" i="7"/>
  <c r="K48" i="7"/>
  <c r="J48" i="7"/>
  <c r="O47" i="7"/>
  <c r="N47" i="7"/>
  <c r="M47" i="7"/>
  <c r="L47" i="7"/>
  <c r="K47" i="7"/>
  <c r="J47" i="7"/>
  <c r="O46" i="7"/>
  <c r="N46" i="7"/>
  <c r="M46" i="7"/>
  <c r="L46" i="7"/>
  <c r="K46" i="7"/>
  <c r="J46" i="7"/>
  <c r="O45" i="7"/>
  <c r="N45" i="7"/>
  <c r="M45" i="7"/>
  <c r="L45" i="7"/>
  <c r="K45" i="7"/>
  <c r="J45" i="7"/>
  <c r="O44" i="7"/>
  <c r="N44" i="7"/>
  <c r="M44" i="7"/>
  <c r="L44" i="7"/>
  <c r="K44" i="7"/>
  <c r="J44" i="7"/>
  <c r="O43" i="7"/>
  <c r="N43" i="7"/>
  <c r="M43" i="7"/>
  <c r="L43" i="7"/>
  <c r="K43" i="7"/>
  <c r="J43" i="7"/>
  <c r="O42" i="7"/>
  <c r="N42" i="7"/>
  <c r="M42" i="7"/>
  <c r="L42" i="7"/>
  <c r="K42" i="7"/>
  <c r="J42" i="7"/>
  <c r="O41" i="7"/>
  <c r="N41" i="7"/>
  <c r="M41" i="7"/>
  <c r="L41" i="7"/>
  <c r="K41" i="7"/>
  <c r="J41" i="7"/>
  <c r="O40" i="7"/>
  <c r="N40" i="7"/>
  <c r="M40" i="7"/>
  <c r="L40" i="7"/>
  <c r="K40" i="7"/>
  <c r="J40" i="7"/>
  <c r="O39" i="7"/>
  <c r="N39" i="7"/>
  <c r="M39" i="7"/>
  <c r="L39" i="7"/>
  <c r="K39" i="7"/>
  <c r="J39" i="7"/>
  <c r="O38" i="7"/>
  <c r="N38" i="7"/>
  <c r="M38" i="7"/>
  <c r="L38" i="7"/>
  <c r="K38" i="7"/>
  <c r="J38" i="7"/>
  <c r="O37" i="7"/>
  <c r="N37" i="7"/>
  <c r="M37" i="7"/>
  <c r="L37" i="7"/>
  <c r="K37" i="7"/>
  <c r="J37" i="7"/>
  <c r="O36" i="7"/>
  <c r="N36" i="7"/>
  <c r="M36" i="7"/>
  <c r="L36" i="7"/>
  <c r="K36" i="7"/>
  <c r="J36" i="7"/>
  <c r="O35" i="7"/>
  <c r="N35" i="7"/>
  <c r="M35" i="7"/>
  <c r="L35" i="7"/>
  <c r="K35" i="7"/>
  <c r="J35" i="7"/>
  <c r="O34" i="7"/>
  <c r="N34" i="7"/>
  <c r="M34" i="7"/>
  <c r="L34" i="7"/>
  <c r="K34" i="7"/>
  <c r="J34" i="7"/>
  <c r="O33" i="7"/>
  <c r="N33" i="7"/>
  <c r="M33" i="7"/>
  <c r="L33" i="7"/>
  <c r="K33" i="7"/>
  <c r="J33" i="7"/>
  <c r="O32" i="7"/>
  <c r="N32" i="7"/>
  <c r="M32" i="7"/>
  <c r="L32" i="7"/>
  <c r="K32" i="7"/>
  <c r="J32" i="7"/>
  <c r="O31" i="7"/>
  <c r="N31" i="7"/>
  <c r="M31" i="7"/>
  <c r="L31" i="7"/>
  <c r="K31" i="7"/>
  <c r="J31" i="7"/>
  <c r="O30" i="7"/>
  <c r="N30" i="7"/>
  <c r="M30" i="7"/>
  <c r="L30" i="7"/>
  <c r="K30" i="7"/>
  <c r="J30" i="7"/>
  <c r="O29" i="7"/>
  <c r="N29" i="7"/>
  <c r="M29" i="7"/>
  <c r="L29" i="7"/>
  <c r="K29" i="7"/>
  <c r="J29" i="7"/>
  <c r="O28" i="7"/>
  <c r="N28" i="7"/>
  <c r="M28" i="7"/>
  <c r="L28" i="7"/>
  <c r="K28" i="7"/>
  <c r="J28" i="7"/>
  <c r="O27" i="7"/>
  <c r="N27" i="7"/>
  <c r="M27" i="7"/>
  <c r="L27" i="7"/>
  <c r="K27" i="7"/>
  <c r="J27" i="7"/>
  <c r="O26" i="7"/>
  <c r="N26" i="7"/>
  <c r="M26" i="7"/>
  <c r="L26" i="7"/>
  <c r="K26" i="7"/>
  <c r="J26" i="7"/>
  <c r="O25" i="7"/>
  <c r="N25" i="7"/>
  <c r="M25" i="7"/>
  <c r="L25" i="7"/>
  <c r="K25" i="7"/>
  <c r="J25" i="7"/>
  <c r="O24" i="7"/>
  <c r="N24" i="7"/>
  <c r="M24" i="7"/>
  <c r="L24" i="7"/>
  <c r="K24" i="7"/>
  <c r="J24" i="7"/>
  <c r="O23" i="7"/>
  <c r="N23" i="7"/>
  <c r="M23" i="7"/>
  <c r="L23" i="7"/>
  <c r="K23" i="7"/>
  <c r="J23" i="7"/>
  <c r="O22" i="7"/>
  <c r="N22" i="7"/>
  <c r="M22" i="7"/>
  <c r="L22" i="7"/>
  <c r="K22" i="7"/>
  <c r="J22" i="7"/>
  <c r="O21" i="7"/>
  <c r="N21" i="7"/>
  <c r="M21" i="7"/>
  <c r="L21" i="7"/>
  <c r="K21" i="7"/>
  <c r="J21" i="7"/>
  <c r="O20" i="7"/>
  <c r="N20" i="7"/>
  <c r="M20" i="7"/>
  <c r="L20" i="7"/>
  <c r="K20" i="7"/>
  <c r="J20" i="7"/>
  <c r="O19" i="7"/>
  <c r="N19" i="7"/>
  <c r="M19" i="7"/>
  <c r="L19" i="7"/>
  <c r="K19" i="7"/>
  <c r="J19" i="7"/>
  <c r="O18" i="7"/>
  <c r="N18" i="7"/>
  <c r="M18" i="7"/>
  <c r="L18" i="7"/>
  <c r="K18" i="7"/>
  <c r="J18" i="7"/>
  <c r="O17" i="7"/>
  <c r="N17" i="7"/>
  <c r="M17" i="7"/>
  <c r="L17" i="7"/>
  <c r="K17" i="7"/>
  <c r="J17" i="7"/>
  <c r="O16" i="7"/>
  <c r="N16" i="7"/>
  <c r="M16" i="7"/>
  <c r="L16" i="7"/>
  <c r="K16" i="7"/>
  <c r="J16" i="7"/>
  <c r="O15" i="7"/>
  <c r="N15" i="7"/>
  <c r="M15" i="7"/>
  <c r="L15" i="7"/>
  <c r="K15" i="7"/>
  <c r="J15" i="7"/>
  <c r="O14" i="7"/>
  <c r="N14" i="7"/>
  <c r="M14" i="7"/>
  <c r="L14" i="7"/>
  <c r="K14" i="7"/>
  <c r="J14" i="7"/>
  <c r="O13" i="7"/>
  <c r="N13" i="7"/>
  <c r="M13" i="7"/>
  <c r="L13" i="7"/>
  <c r="K13" i="7"/>
  <c r="J13" i="7"/>
  <c r="O12" i="7"/>
  <c r="N12" i="7"/>
  <c r="M12" i="7"/>
  <c r="L12" i="7"/>
  <c r="K12" i="7"/>
  <c r="J12" i="7"/>
  <c r="O11" i="7"/>
  <c r="N11" i="7"/>
  <c r="M11" i="7"/>
  <c r="L11" i="7"/>
  <c r="K11" i="7"/>
  <c r="J11" i="7"/>
  <c r="O10" i="7"/>
  <c r="N10" i="7"/>
  <c r="M10" i="7"/>
  <c r="L10" i="7"/>
  <c r="K10" i="7"/>
  <c r="J10" i="7"/>
  <c r="O9" i="7"/>
  <c r="N9" i="7"/>
  <c r="M9" i="7"/>
  <c r="L9" i="7"/>
  <c r="K9" i="7"/>
  <c r="J9" i="7"/>
  <c r="O8" i="7"/>
  <c r="N8" i="7"/>
  <c r="M8" i="7"/>
  <c r="L8" i="7"/>
  <c r="K8" i="7"/>
  <c r="J8" i="7"/>
  <c r="O7" i="7"/>
  <c r="N7" i="7"/>
  <c r="M7" i="7"/>
  <c r="L7" i="7"/>
  <c r="K7" i="7"/>
  <c r="J7" i="7"/>
  <c r="O6" i="7"/>
  <c r="N6" i="7"/>
  <c r="M6" i="7"/>
  <c r="L6" i="7"/>
  <c r="K6" i="7"/>
  <c r="J6" i="7"/>
  <c r="O5" i="7"/>
  <c r="N5" i="7"/>
  <c r="M5" i="7"/>
  <c r="L5" i="7"/>
  <c r="K5" i="7"/>
  <c r="J5" i="7"/>
  <c r="O4" i="7"/>
  <c r="N4" i="7"/>
  <c r="M4" i="7"/>
  <c r="L4" i="7"/>
  <c r="K4" i="7"/>
  <c r="J4" i="7"/>
  <c r="O3" i="7"/>
  <c r="N3" i="7"/>
  <c r="M3" i="7"/>
  <c r="L3" i="7"/>
  <c r="K3" i="7"/>
  <c r="J3" i="7"/>
  <c r="O2" i="7"/>
  <c r="N2" i="7"/>
  <c r="M2" i="7"/>
  <c r="L2" i="7"/>
  <c r="K2" i="7"/>
  <c r="J2" i="7"/>
</calcChain>
</file>

<file path=xl/sharedStrings.xml><?xml version="1.0" encoding="utf-8"?>
<sst xmlns="http://schemas.openxmlformats.org/spreadsheetml/2006/main" count="1967" uniqueCount="264">
  <si>
    <t>jmc</t>
  </si>
  <si>
    <t>Natural History Studies of the Earthworms of Michigan by W.R. Murchie</t>
  </si>
  <si>
    <t>University of Michigan, 1954</t>
  </si>
  <si>
    <t>Summary_ID</t>
  </si>
  <si>
    <t>Species</t>
  </si>
  <si>
    <t>Township</t>
  </si>
  <si>
    <t>Range</t>
  </si>
  <si>
    <t>Section</t>
  </si>
  <si>
    <t>Description</t>
  </si>
  <si>
    <t>Library Link: http://mirlyn.lib.umich.edu/Record/002105104</t>
  </si>
  <si>
    <t>Diss_Table</t>
  </si>
  <si>
    <t>Eiseniella tetraedra</t>
  </si>
  <si>
    <t>County</t>
  </si>
  <si>
    <t>State</t>
  </si>
  <si>
    <t>Cheboygan</t>
  </si>
  <si>
    <t>Locality</t>
  </si>
  <si>
    <t>Elliott Run</t>
  </si>
  <si>
    <t>Mill creek</t>
  </si>
  <si>
    <t>Huron River shore</t>
  </si>
  <si>
    <t>36N</t>
  </si>
  <si>
    <t>38N</t>
  </si>
  <si>
    <t>PC</t>
  </si>
  <si>
    <t>37N</t>
  </si>
  <si>
    <t>1S</t>
  </si>
  <si>
    <t>2S</t>
  </si>
  <si>
    <t>3W</t>
  </si>
  <si>
    <t>1W</t>
  </si>
  <si>
    <t>4E</t>
  </si>
  <si>
    <t>5E</t>
  </si>
  <si>
    <t>Washtenaw</t>
  </si>
  <si>
    <t>Michigan</t>
  </si>
  <si>
    <t>Reference</t>
  </si>
  <si>
    <t>Murchie 1954</t>
  </si>
  <si>
    <t>Smith and Green 1915</t>
  </si>
  <si>
    <t>Eiseniella tetraedra - form: typica</t>
  </si>
  <si>
    <t>Eiseniella tetraedra - form: hercynia</t>
  </si>
  <si>
    <t>Carp creek</t>
  </si>
  <si>
    <t>Eisenia foetida</t>
  </si>
  <si>
    <t>µM campus</t>
  </si>
  <si>
    <t>UM campus</t>
  </si>
  <si>
    <t>6E</t>
  </si>
  <si>
    <t>Eisenia rosea</t>
  </si>
  <si>
    <t>Gorge</t>
  </si>
  <si>
    <t>Mill Creek</t>
  </si>
  <si>
    <t>Colonial Point</t>
  </si>
  <si>
    <t>Earhart Woods</t>
  </si>
  <si>
    <t>Field</t>
  </si>
  <si>
    <t>3E</t>
  </si>
  <si>
    <t>N/A</t>
  </si>
  <si>
    <t>Allolobophora caliginosa</t>
  </si>
  <si>
    <t>Grapevine point</t>
  </si>
  <si>
    <t>Clem Bur farm</t>
  </si>
  <si>
    <t>Pellston Rd</t>
  </si>
  <si>
    <t>aspen forest</t>
  </si>
  <si>
    <t>Lancaster Lake</t>
  </si>
  <si>
    <t>Mullet Creek</t>
  </si>
  <si>
    <t>Fremo farm</t>
  </si>
  <si>
    <t>2W</t>
  </si>
  <si>
    <t xml:space="preserve">Ann Arbor </t>
  </si>
  <si>
    <t>Waterloo Recreation Area</t>
  </si>
  <si>
    <t>Stinchfield Woods</t>
  </si>
  <si>
    <t>Saginaw Forest</t>
  </si>
  <si>
    <t>Miller Rd woods</t>
  </si>
  <si>
    <t>Allobophora Chlorotica</t>
  </si>
  <si>
    <t>3rd sister lake</t>
  </si>
  <si>
    <t>Allobophora longa</t>
  </si>
  <si>
    <t>Bryant Rd</t>
  </si>
  <si>
    <t>west part</t>
  </si>
  <si>
    <t>Reese's bog</t>
  </si>
  <si>
    <t>Allolobophora minima</t>
  </si>
  <si>
    <t>ravine</t>
  </si>
  <si>
    <t>Dendrobaena octaedra</t>
  </si>
  <si>
    <t xml:space="preserve">Burt Lake </t>
  </si>
  <si>
    <t>shore</t>
  </si>
  <si>
    <t>wods</t>
  </si>
  <si>
    <t>Aspen area</t>
  </si>
  <si>
    <t>Huron River</t>
  </si>
  <si>
    <t>north shore</t>
  </si>
  <si>
    <t>bank</t>
  </si>
  <si>
    <t>street</t>
  </si>
  <si>
    <t>Bessey Creek</t>
  </si>
  <si>
    <t>yard</t>
  </si>
  <si>
    <t>valley</t>
  </si>
  <si>
    <t>Carp Creek</t>
  </si>
  <si>
    <t xml:space="preserve">Douglas Lake </t>
  </si>
  <si>
    <t xml:space="preserve">Carp Creek </t>
  </si>
  <si>
    <t>Burt Lake</t>
  </si>
  <si>
    <t xml:space="preserve">Huron River </t>
  </si>
  <si>
    <t>Douglas Lake</t>
  </si>
  <si>
    <t>Inverness Dairy</t>
  </si>
  <si>
    <t>Bimastos Parvus</t>
  </si>
  <si>
    <t>Long lake</t>
  </si>
  <si>
    <t>Bimastos Beddardi</t>
  </si>
  <si>
    <t>woods</t>
  </si>
  <si>
    <t>east of Gorge</t>
  </si>
  <si>
    <t>Hogback Rd</t>
  </si>
  <si>
    <t>pine area</t>
  </si>
  <si>
    <t>hardwood</t>
  </si>
  <si>
    <t>carp creek</t>
  </si>
  <si>
    <t>Farm</t>
  </si>
  <si>
    <t>manure pile</t>
  </si>
  <si>
    <t>barnyard</t>
  </si>
  <si>
    <t>oak</t>
  </si>
  <si>
    <t>Bimastos zeteki</t>
  </si>
  <si>
    <t>Bimastos tenius</t>
  </si>
  <si>
    <t>hardwood areas</t>
  </si>
  <si>
    <t>Octolasium lacteum</t>
  </si>
  <si>
    <t>Black River</t>
  </si>
  <si>
    <t>UMBS grounds</t>
  </si>
  <si>
    <t>bottom</t>
  </si>
  <si>
    <t>drive</t>
  </si>
  <si>
    <t>1E</t>
  </si>
  <si>
    <t>Lumbricus rubellus</t>
  </si>
  <si>
    <t>Maple River</t>
  </si>
  <si>
    <t>cedar grove</t>
  </si>
  <si>
    <t>hardwods</t>
  </si>
  <si>
    <t>hardwoods</t>
  </si>
  <si>
    <t>North shore</t>
  </si>
  <si>
    <t>Douglas lake</t>
  </si>
  <si>
    <t>4W</t>
  </si>
  <si>
    <t xml:space="preserve">Miller Rd </t>
  </si>
  <si>
    <t>Lumbricus terrestris</t>
  </si>
  <si>
    <t>Earhart woods</t>
  </si>
  <si>
    <t>pine</t>
  </si>
  <si>
    <t>Smith and Green records from 1915</t>
  </si>
  <si>
    <t>Hague records from 1923</t>
  </si>
  <si>
    <t>Hague 1923</t>
  </si>
  <si>
    <t>Sparganophilus Eiseni</t>
  </si>
  <si>
    <t>Diplocardia singularis</t>
  </si>
  <si>
    <t>field</t>
  </si>
  <si>
    <t>Notes</t>
  </si>
  <si>
    <t>Habitat</t>
  </si>
  <si>
    <t>stream bank</t>
  </si>
  <si>
    <t>upland soil</t>
  </si>
  <si>
    <t>woodland</t>
  </si>
  <si>
    <t>Aquatic soil</t>
  </si>
  <si>
    <t>Wet banks and shores</t>
  </si>
  <si>
    <t>Upland: ravines and seepage areas</t>
  </si>
  <si>
    <t>Poorly drained alluvium</t>
  </si>
  <si>
    <t>Well drained alluvium and litter accumualtion</t>
  </si>
  <si>
    <t>Upland mull soil with litter accumulation</t>
  </si>
  <si>
    <t>Upland mull soil with no litter accumulation</t>
  </si>
  <si>
    <t>Upland mor soil with no litter accumulation</t>
  </si>
  <si>
    <t>Worms in decayed wood or leaves; mull soil</t>
  </si>
  <si>
    <t>Worms in decayed wood or leaves ; mor soil</t>
  </si>
  <si>
    <t>Manure or compost; all soils</t>
  </si>
  <si>
    <t>Well drained alluvium, no litter accumulation</t>
  </si>
  <si>
    <t>Upland mor soil with litter accumulation</t>
  </si>
  <si>
    <t>Allolobophora chlorotica</t>
  </si>
  <si>
    <t>Allobophora minima</t>
  </si>
  <si>
    <t>Bimastos beddardi</t>
  </si>
  <si>
    <t>bimastos longicinctus</t>
  </si>
  <si>
    <t>Bimastos parvus</t>
  </si>
  <si>
    <t xml:space="preserve">Lumbricus terrestris </t>
  </si>
  <si>
    <t>Sparganophilus eiseni</t>
  </si>
  <si>
    <t>X</t>
  </si>
  <si>
    <t>Murchie identifies thirteen habitat types in which he attempted to collect earthworms in each county</t>
  </si>
  <si>
    <t>Approximate numberical values for each of the categories used in the table are as follows:</t>
  </si>
  <si>
    <t>Murchie classifies four levels of earthworm abundance (semi-quantitative = per five shovelfuls of soil)</t>
  </si>
  <si>
    <t>worms abundant; 5+</t>
  </si>
  <si>
    <t>worms common; 3 - 5</t>
  </si>
  <si>
    <t>worms few; 1 - 3</t>
  </si>
  <si>
    <t>worms rare; 1 - 3</t>
  </si>
  <si>
    <t>literature record only</t>
  </si>
  <si>
    <t>**Categories are relative and merely imply population potentials for each habitat type.</t>
  </si>
  <si>
    <t>pH</t>
  </si>
  <si>
    <t>Genera</t>
  </si>
  <si>
    <t>Relative_Abund</t>
  </si>
  <si>
    <t>Pct_Sand</t>
  </si>
  <si>
    <t>Pct_Silt</t>
  </si>
  <si>
    <t>Pct_Clay</t>
  </si>
  <si>
    <t>H20_Capacity</t>
  </si>
  <si>
    <t>Pct_OrgC</t>
  </si>
  <si>
    <t>Upland_Lowland</t>
  </si>
  <si>
    <t>Vegetation</t>
  </si>
  <si>
    <t>absent</t>
  </si>
  <si>
    <t>upland</t>
  </si>
  <si>
    <t>few</t>
  </si>
  <si>
    <t>n/a</t>
  </si>
  <si>
    <t>common</t>
  </si>
  <si>
    <t>abundant</t>
  </si>
  <si>
    <t>hdwd</t>
  </si>
  <si>
    <t>hdwd-litter</t>
  </si>
  <si>
    <t>This file digitizes information on the distribution of earthworm species in Cheboygan and Washtenaw Counties from the following sources:</t>
  </si>
  <si>
    <t>Worksheet Descriptions:</t>
  </si>
  <si>
    <t>Species_Presence</t>
  </si>
  <si>
    <t>SpDiv_Env</t>
  </si>
  <si>
    <t>Species_Env</t>
  </si>
  <si>
    <t>Worksheet</t>
  </si>
  <si>
    <t>1.Map sites of species occurrence in Cheboygan and Washenaw counties</t>
  </si>
  <si>
    <t>2. Identify and map habitat types and 1954 earthworm species abundance estimates for Cheboygan sites</t>
  </si>
  <si>
    <t xml:space="preserve">3. Re-analyze 1954 relationships between species abundance and environmental factors, and patterns of species co-occurrence </t>
  </si>
  <si>
    <t xml:space="preserve">4, Integrate results with those of present studies on earthworm distribution by Crumsey et al. </t>
  </si>
  <si>
    <t>a.</t>
  </si>
  <si>
    <t>b.</t>
  </si>
  <si>
    <t>c.</t>
  </si>
  <si>
    <t>Data copied from Tables 16 - 34 of Murchie dissertation. Records only recorded for Cheboygan and Washtenaw Counties. List earthworm species name, and collection location (township, range, and section), and source. Each collection site has been classified according to 13 habitat types identified by Murchie to which earthworm abundance classifications were applied</t>
  </si>
  <si>
    <t>Earthwrom Species</t>
  </si>
  <si>
    <t>agriculture</t>
  </si>
  <si>
    <t>Sp_Classification</t>
  </si>
  <si>
    <t>Functional_Group</t>
  </si>
  <si>
    <t>endogeic</t>
  </si>
  <si>
    <t>epigeic</t>
  </si>
  <si>
    <t>anecic</t>
  </si>
  <si>
    <t>Earthworm Speices included in surveys and ecologica groupings</t>
  </si>
  <si>
    <t>Code</t>
  </si>
  <si>
    <t>Abundance</t>
  </si>
  <si>
    <t>Earthworm Distributions</t>
  </si>
  <si>
    <t>Species-specific associations with environmental variables. A subset of species currently dominating the landscape were chosen: A. caliginosa, D. octaedra, L. rubellus, and L. terrestris</t>
  </si>
  <si>
    <t>Environmenal variables include: pH, soil water holding capacity, and percent carbon</t>
  </si>
  <si>
    <t>Data are compiled from Tables 3 -6 of Murchie dissertation</t>
  </si>
  <si>
    <t xml:space="preserve">Number of genera and species associated with environmental variables; Data compiled from Table 7 of Murchie dissertation; sites recorded are only those for hardwood forests currently being studied by Crumsey et al. </t>
  </si>
  <si>
    <t>[TAB COLORS ARE ORANGE]</t>
  </si>
  <si>
    <t>*Species classifications are found on pg. 64 of Murchie dissertation and based off of Smith (1928)</t>
  </si>
  <si>
    <t>* Functional group classifications are based on Bouche (1977)</t>
  </si>
  <si>
    <t>Sp_FuncGroup</t>
  </si>
  <si>
    <t>lowland</t>
  </si>
  <si>
    <t>Species_Richness</t>
  </si>
  <si>
    <t>A_caliginosa</t>
  </si>
  <si>
    <t>L_rubellus</t>
  </si>
  <si>
    <t>L_terrestris</t>
  </si>
  <si>
    <t>D_octaedra</t>
  </si>
  <si>
    <t>CSCAR meeting</t>
  </si>
  <si>
    <t>figured out that I could link the summary table with all the environmental variables with the species-specific tables by matching the values to % water holding capacity as all of those values are distinct and not duplicated across sites.</t>
  </si>
  <si>
    <t>B_tenuis</t>
  </si>
  <si>
    <t>B_zeteki</t>
  </si>
  <si>
    <t>O_lacteum</t>
  </si>
  <si>
    <t>E_tetraedra</t>
  </si>
  <si>
    <t>E_rosea</t>
  </si>
  <si>
    <t>B_longicinctus</t>
  </si>
  <si>
    <t>B_beddardi</t>
  </si>
  <si>
    <t>A_chlorotica</t>
  </si>
  <si>
    <t>grass</t>
  </si>
  <si>
    <t>shrub</t>
  </si>
  <si>
    <t>spruce</t>
  </si>
  <si>
    <t>beach</t>
  </si>
  <si>
    <t>rare</t>
  </si>
  <si>
    <t>Dip_singularis</t>
  </si>
  <si>
    <t>J. Crumsey created this file digitizing informatin in William Murchie's dissertation</t>
  </si>
  <si>
    <t>Purpose of secondary analysis - (1 and 2) collaboration with Jason Tallant, UMBS Data Manager</t>
  </si>
  <si>
    <t>Pct_Sand.std</t>
  </si>
  <si>
    <t>Pct_Silt.std</t>
  </si>
  <si>
    <t>Pct_Clay.std</t>
  </si>
  <si>
    <t>pH.std</t>
  </si>
  <si>
    <t>H20_Capacity.std</t>
  </si>
  <si>
    <t>Pct_OrgC.std</t>
  </si>
  <si>
    <t>Values</t>
  </si>
  <si>
    <t>Row Labels</t>
  </si>
  <si>
    <t>Average of Pct_Sand</t>
  </si>
  <si>
    <t>Average of Pct_Silt</t>
  </si>
  <si>
    <t>Average of Pct_Clay</t>
  </si>
  <si>
    <t>Average of pH</t>
  </si>
  <si>
    <t>Average of H20_Capacity</t>
  </si>
  <si>
    <t>Average of Pct_OrgC</t>
  </si>
  <si>
    <t>Grand Total</t>
  </si>
  <si>
    <t>Count of A_caliginosa</t>
  </si>
  <si>
    <t>Count of D_octaedra</t>
  </si>
  <si>
    <t>Count of L_rubellus</t>
  </si>
  <si>
    <t>Count of L_terrestris</t>
  </si>
  <si>
    <t>Total</t>
  </si>
  <si>
    <t>MEAN</t>
  </si>
  <si>
    <t>STDEV</t>
  </si>
  <si>
    <t>MIN</t>
  </si>
  <si>
    <t>MAX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</si>
</sst>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u/>
      <sz val="11"/>
      <color theme="10"/>
      <name val="Calibri"/>
      <family val="2"/>
      <scheme val="minor"/>
    </font>
    <font>
      <u/>
      <sz val="11"/>
      <color theme="11"/>
      <name val="Calibri"/>
      <family val="2"/>
      <scheme val="minor"/>
    </font>
    <font>
      <b/>
      <sz val="11"/>
      <color theme="1"/>
      <name val="Calibri"/>
      <scheme val="minor"/>
    </font>
    <font>
      <sz val="11"/>
      <color rgb="FF000000"/>
      <name val="Calibri"/>
      <family val="2"/>
      <scheme val="minor"/>
    </font>
  </fonts>
  <fills count="3">
    <fill>
      <patternFill patternType="none"/>
    </fill>
    <fill>
      <patternFill patternType="gray125"/>
    </fill>
    <fill>
      <patternFill patternType="solid">
        <fgColor theme="9" tint="0.79998168889431442"/>
        <bgColor indexed="64"/>
      </patternFill>
    </fill>
  </fills>
  <borders count="1">
    <border>
      <left/>
      <right/>
      <top/>
      <bottom/>
      <diagonal/>
    </border>
  </borders>
  <cellStyleXfs count="6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2">
    <xf numFmtId="0" fontId="0" fillId="0" borderId="0" xfId="0"/>
    <xf numFmtId="15" fontId="0" fillId="0" borderId="0" xfId="0" applyNumberFormat="1"/>
    <xf numFmtId="0" fontId="0" fillId="0" borderId="0" xfId="0" applyAlignment="1">
      <alignment horizontal="right"/>
    </xf>
    <xf numFmtId="0" fontId="3" fillId="0" borderId="0" xfId="0" applyFont="1"/>
    <xf numFmtId="0" fontId="0" fillId="2" borderId="0" xfId="0" applyFill="1"/>
    <xf numFmtId="0" fontId="0" fillId="0" borderId="0" xfId="0" applyFill="1"/>
    <xf numFmtId="0" fontId="3" fillId="0" borderId="0" xfId="0" applyFont="1" applyFill="1"/>
    <xf numFmtId="0" fontId="4" fillId="0" borderId="0" xfId="0" applyFont="1"/>
    <xf numFmtId="0" fontId="0" fillId="0" borderId="0" xfId="0" applyFill="1" applyAlignment="1">
      <alignment horizontal="left"/>
    </xf>
    <xf numFmtId="0" fontId="0" fillId="0" borderId="0" xfId="0" applyNumberFormat="1" applyFill="1"/>
    <xf numFmtId="0" fontId="0" fillId="0" borderId="0" xfId="0" applyFill="1" applyAlignment="1">
      <alignment horizontal="left" indent="1"/>
    </xf>
    <xf numFmtId="0" fontId="0" fillId="0" borderId="0" xfId="0" applyAlignment="1">
      <alignment horizontal="left" wrapText="1"/>
    </xf>
  </cellXfs>
  <cellStyles count="6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Normal" xfId="0" builtinId="0"/>
  </cellStyles>
  <dxfs count="8">
    <dxf>
      <fill>
        <patternFill patternType="none">
          <fgColor indexed="64"/>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none">
          <fgColor indexed="64"/>
        </patternFill>
      </fill>
    </dxf>
    <dxf>
      <fill>
        <patternFill patternType="solid">
          <fgColor indexed="64"/>
          <bgColor rgb="FFFFFF00"/>
        </patternFill>
      </fill>
    </dxf>
    <dxf>
      <fill>
        <patternFill patternType="solid">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pivotCacheDefinition" Target="pivotCache/pivotCacheDefinition1.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 Id="rId2" Type="http://schemas.openxmlformats.org/officeDocument/2006/relationships/externalLinkPath" Target="/Users/jasminecrumsey/Desktop/JCRUM_UM/DATA/Dissertation%20Data%20Files/FASET_ENVDATA/Murchie1954_EWSoils.xls" TargetMode="External"/></Relationships>
</file>

<file path=xl/pivotCache/pivotCacheDefinition1.xml><?xml version="1.0" encoding="utf-8"?>
<pivotCacheDefinition xmlns="http://schemas.openxmlformats.org/spreadsheetml/2006/main" xmlns:r="http://schemas.openxmlformats.org/officeDocument/2006/relationships" r:id="rId1" refreshedBy="Jasmine Crumsey" refreshedDate="41543.588660069443" createdVersion="4" refreshedVersion="4" minRefreshableVersion="3" recordCount="79">
  <cacheSource type="worksheet">
    <worksheetSource ref="A1:AE80" sheet="Murchie1954_EWSoils.csv" r:id="rId2"/>
  </cacheSource>
  <cacheFields count="31">
    <cacheField name="Genera" numFmtId="0">
      <sharedItems containsSemiMixedTypes="0" containsString="0" containsNumber="1" containsInteger="1" minValue="0" maxValue="5"/>
    </cacheField>
    <cacheField name="Species_Richness" numFmtId="0">
      <sharedItems containsSemiMixedTypes="0" containsString="0" containsNumber="1" containsInteger="1" minValue="0" maxValue="6"/>
    </cacheField>
    <cacheField name="Relative_Abund" numFmtId="0">
      <sharedItems/>
    </cacheField>
    <cacheField name="Pct_Sand" numFmtId="0">
      <sharedItems containsSemiMixedTypes="0" containsString="0" containsNumber="1" minValue="12.5" maxValue="98.2"/>
    </cacheField>
    <cacheField name="Pct_Silt" numFmtId="0">
      <sharedItems containsSemiMixedTypes="0" containsString="0" containsNumber="1" minValue="0.38" maxValue="56"/>
    </cacheField>
    <cacheField name="Pct_Clay" numFmtId="0">
      <sharedItems containsSemiMixedTypes="0" containsString="0" containsNumber="1" minValue="0" maxValue="46.7"/>
    </cacheField>
    <cacheField name="pH" numFmtId="0">
      <sharedItems containsSemiMixedTypes="0" containsString="0" containsNumber="1" minValue="3.9" maxValue="7.75"/>
    </cacheField>
    <cacheField name="H20_Capacity" numFmtId="0">
      <sharedItems containsSemiMixedTypes="0" containsString="0" containsNumber="1" minValue="28.5" maxValue="105"/>
    </cacheField>
    <cacheField name="Pct_OrgC" numFmtId="0">
      <sharedItems containsSemiMixedTypes="0" containsString="0" containsNumber="1" minValue="0.03" maxValue="3.18"/>
    </cacheField>
    <cacheField name="Pct_Sand.std" numFmtId="0">
      <sharedItems containsSemiMixedTypes="0" containsString="0" containsNumber="1" minValue="-3.093539918340487" maxValue="1.5828602221334456"/>
    </cacheField>
    <cacheField name="Pct_Silt.std" numFmtId="0">
      <sharedItems containsSemiMixedTypes="0" containsString="0" containsNumber="1" minValue="-1.6387718653160712" maxValue="2.4607748395872342"/>
    </cacheField>
    <cacheField name="Pct_Clay.std" numFmtId="0">
      <sharedItems containsSemiMixedTypes="0" containsString="0" containsNumber="1" minValue="-1.2451560504642065" maxValue="5.7117045882830659"/>
    </cacheField>
    <cacheField name="pH.std" numFmtId="0">
      <sharedItems containsSemiMixedTypes="0" containsString="0" containsNumber="1" minValue="-1.9669881858738236" maxValue="1.2738539416100552"/>
    </cacheField>
    <cacheField name="H20_Capacity.std" numFmtId="0">
      <sharedItems containsSemiMixedTypes="0" containsString="0" containsNumber="1" minValue="-1.5753261316741751" maxValue="2.4757710457960926"/>
    </cacheField>
    <cacheField name="Pct_OrgC.std" numFmtId="0">
      <sharedItems containsSemiMixedTypes="0" containsString="0" containsNumber="1" minValue="-1.2575276076624042" maxValue="3.9436781425418528"/>
    </cacheField>
    <cacheField name="Upland_Lowland" numFmtId="0">
      <sharedItems count="3">
        <s v="upland"/>
        <s v="lowland"/>
        <s v="stream bank"/>
      </sharedItems>
    </cacheField>
    <cacheField name="Vegetation" numFmtId="0">
      <sharedItems count="9">
        <s v="hdwd"/>
        <s v="hdwd-litter"/>
        <s v="pine"/>
        <s v="field"/>
        <s v="shore"/>
        <s v="grass"/>
        <s v="shrub"/>
        <s v="spruce"/>
        <s v="beach"/>
      </sharedItems>
    </cacheField>
    <cacheField name="A_caliginosa" numFmtId="0">
      <sharedItems containsString="0" containsBlank="1" containsNumber="1" containsInteger="1" minValue="1" maxValue="4"/>
    </cacheField>
    <cacheField name="A_chlorotica" numFmtId="0">
      <sharedItems containsString="0" containsBlank="1" containsNumber="1" containsInteger="1" minValue="1" maxValue="3"/>
    </cacheField>
    <cacheField name="D_octaedra" numFmtId="0">
      <sharedItems containsString="0" containsBlank="1" containsNumber="1" containsInteger="1" minValue="1" maxValue="1"/>
    </cacheField>
    <cacheField name="L_rubellus" numFmtId="0">
      <sharedItems containsString="0" containsBlank="1" containsNumber="1" containsInteger="1" minValue="1" maxValue="4"/>
    </cacheField>
    <cacheField name="L_terrestris" numFmtId="0">
      <sharedItems containsString="0" containsBlank="1" containsNumber="1" containsInteger="1" minValue="1" maxValue="3"/>
    </cacheField>
    <cacheField name="B_zeteki" numFmtId="0">
      <sharedItems containsString="0" containsBlank="1" containsNumber="1" containsInteger="1" minValue="1" maxValue="1"/>
    </cacheField>
    <cacheField name="B_tenuis" numFmtId="0">
      <sharedItems containsString="0" containsBlank="1" containsNumber="1" containsInteger="1" minValue="1" maxValue="3"/>
    </cacheField>
    <cacheField name="B_longicinctus" numFmtId="0">
      <sharedItems containsString="0" containsBlank="1" containsNumber="1" containsInteger="1" minValue="1" maxValue="4"/>
    </cacheField>
    <cacheField name="B_beddardi" numFmtId="0">
      <sharedItems containsString="0" containsBlank="1" containsNumber="1" containsInteger="1" minValue="1" maxValue="1"/>
    </cacheField>
    <cacheField name="O_lacteum" numFmtId="0">
      <sharedItems containsString="0" containsBlank="1" containsNumber="1" containsInteger="1" minValue="1" maxValue="4"/>
    </cacheField>
    <cacheField name="E_tetraedra" numFmtId="0">
      <sharedItems containsString="0" containsBlank="1" containsNumber="1" containsInteger="1" minValue="1" maxValue="1"/>
    </cacheField>
    <cacheField name="E_rosea" numFmtId="0">
      <sharedItems containsString="0" containsBlank="1" containsNumber="1" containsInteger="1" minValue="1" maxValue="3"/>
    </cacheField>
    <cacheField name="Dip_singularis" numFmtId="0">
      <sharedItems containsString="0" containsBlank="1" containsNumber="1" containsInteger="1" minValue="1" maxValue="3"/>
    </cacheField>
    <cacheField name="E_tetraedra2" numFmtId="0">
      <sharedItems containsString="0" containsBlank="1" containsNumber="1" containsInteger="1" minValue="3" maxValue="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9">
  <r>
    <n v="0"/>
    <n v="0"/>
    <s v="absent"/>
    <n v="85.3"/>
    <n v="9.98"/>
    <n v="4.72"/>
    <n v="4.82"/>
    <n v="37.200000000000003"/>
    <n v="0.48"/>
    <n v="0.87894468173538542"/>
    <n v="-0.93119098852585658"/>
    <n v="-0.54202152766148448"/>
    <n v="-1.1925531839815717"/>
    <n v="-1.1146131193344191"/>
    <n v="-0.51449821477608182"/>
    <x v="0"/>
    <x v="0"/>
    <m/>
    <m/>
    <m/>
    <m/>
    <m/>
    <m/>
    <m/>
    <m/>
    <m/>
    <m/>
    <m/>
    <m/>
    <m/>
    <m/>
  </r>
  <r>
    <n v="0"/>
    <n v="0"/>
    <s v="absent"/>
    <n v="45.5"/>
    <n v="51.9"/>
    <n v="2.56"/>
    <n v="4.3499999999999996"/>
    <n v="56.2"/>
    <n v="0.66"/>
    <n v="-1.2928257452291709"/>
    <n v="2.158578840124747"/>
    <n v="-0.86379495335086576"/>
    <n v="-1.5881884566873965"/>
    <n v="-0.10845826479931991"/>
    <n v="-0.21728645762155283"/>
    <x v="0"/>
    <x v="0"/>
    <m/>
    <m/>
    <m/>
    <m/>
    <m/>
    <m/>
    <m/>
    <m/>
    <m/>
    <m/>
    <m/>
    <m/>
    <m/>
    <m/>
  </r>
  <r>
    <n v="0"/>
    <n v="0"/>
    <s v="absent"/>
    <n v="90.8"/>
    <n v="8.1"/>
    <n v="1.1200000000000001"/>
    <n v="5.5"/>
    <n v="42.2"/>
    <n v="0.40500000000000003"/>
    <n v="1.1790637105872714"/>
    <n v="-1.0697589102306069"/>
    <n v="-1.0783105704771199"/>
    <n v="-0.62014470432208169"/>
    <n v="-0.84983552603570878"/>
    <n v="-0.6383364469238022"/>
    <x v="0"/>
    <x v="0"/>
    <m/>
    <m/>
    <m/>
    <m/>
    <m/>
    <m/>
    <m/>
    <m/>
    <m/>
    <m/>
    <m/>
    <m/>
    <m/>
    <m/>
  </r>
  <r>
    <n v="0"/>
    <n v="0"/>
    <s v="absent"/>
    <n v="92.1"/>
    <n v="4"/>
    <n v="3.85"/>
    <n v="4.55"/>
    <n v="44.3"/>
    <n v="0.52500000000000002"/>
    <n v="1.2500009355886261"/>
    <n v="-1.3719549096930943"/>
    <n v="-0.6716247130085965"/>
    <n v="-1.4198330214934285"/>
    <n v="-0.73862893685025077"/>
    <n v="-0.44019527548744958"/>
    <x v="0"/>
    <x v="0"/>
    <m/>
    <m/>
    <m/>
    <m/>
    <m/>
    <m/>
    <m/>
    <m/>
    <m/>
    <m/>
    <m/>
    <m/>
    <m/>
    <m/>
  </r>
  <r>
    <n v="0"/>
    <n v="0"/>
    <s v="absent"/>
    <n v="83.6"/>
    <n v="13.6"/>
    <n v="3.4"/>
    <n v="7.1"/>
    <n v="46.5"/>
    <n v="0.52300000000000002"/>
    <n v="0.78618061827207508"/>
    <n v="-0.66437403290287989"/>
    <n v="-0.73866084336055082"/>
    <n v="0.72669877722965981"/>
    <n v="-0.62212679579881802"/>
    <n v="-0.44349762834472212"/>
    <x v="0"/>
    <x v="0"/>
    <m/>
    <m/>
    <m/>
    <m/>
    <m/>
    <m/>
    <m/>
    <m/>
    <m/>
    <m/>
    <m/>
    <m/>
    <m/>
    <m/>
  </r>
  <r>
    <n v="0"/>
    <n v="0"/>
    <s v="absent"/>
    <n v="85.6"/>
    <n v="11.1"/>
    <n v="3.4"/>
    <n v="4.9000000000000004"/>
    <n v="39.299999999999997"/>
    <n v="0.3"/>
    <n v="0.89531481058185181"/>
    <n v="-0.84863988623366493"/>
    <n v="-0.73866084336055082"/>
    <n v="-1.1252110099039847"/>
    <n v="-1.003406530148961"/>
    <n v="-0.81170997193061079"/>
    <x v="0"/>
    <x v="0"/>
    <m/>
    <m/>
    <m/>
    <m/>
    <m/>
    <m/>
    <m/>
    <m/>
    <m/>
    <m/>
    <m/>
    <m/>
    <m/>
    <m/>
  </r>
  <r>
    <n v="0"/>
    <n v="0"/>
    <s v="absent"/>
    <n v="85.4"/>
    <n v="8.9"/>
    <n v="5.72"/>
    <n v="4"/>
    <n v="47.3"/>
    <n v="0.69"/>
    <n v="0.8844013913508747"/>
    <n v="-1.0107938371647558"/>
    <n v="-0.39305234910158576"/>
    <n v="-1.8828104682768396"/>
    <n v="-0.57976238087102461"/>
    <n v="-0.16775116476246482"/>
    <x v="0"/>
    <x v="0"/>
    <m/>
    <m/>
    <m/>
    <m/>
    <m/>
    <m/>
    <m/>
    <m/>
    <m/>
    <m/>
    <m/>
    <m/>
    <m/>
    <m/>
  </r>
  <r>
    <n v="1"/>
    <n v="1"/>
    <s v="few"/>
    <n v="61.8"/>
    <n v="22.7"/>
    <n v="15.5"/>
    <n v="6.2"/>
    <n v="72.3"/>
    <n v="1.0649999999999999"/>
    <n v="-0.40338207790449099"/>
    <n v="6.3536732211776159E-3"/>
    <n v="1.0638662172142241"/>
    <n v="-3.0900681143194528E-2"/>
    <n v="0.74412558562252695"/>
    <n v="0.45143999597613715"/>
    <x v="0"/>
    <x v="0"/>
    <n v="2"/>
    <m/>
    <m/>
    <m/>
    <m/>
    <m/>
    <m/>
    <m/>
    <m/>
    <m/>
    <m/>
    <m/>
    <m/>
    <m/>
  </r>
  <r>
    <n v="1"/>
    <n v="1"/>
    <s v="few"/>
    <n v="72.900000000000006"/>
    <n v="19.8"/>
    <n v="7.12"/>
    <n v="4.72"/>
    <n v="41"/>
    <n v="0.48"/>
    <n v="0.20231268941477026"/>
    <n v="-0.20739471664253292"/>
    <n v="-0.18449549911772745"/>
    <n v="-1.276730901578556"/>
    <n v="-0.9133821484273994"/>
    <n v="-0.51449821477608182"/>
    <x v="0"/>
    <x v="0"/>
    <n v="3"/>
    <m/>
    <m/>
    <m/>
    <m/>
    <m/>
    <m/>
    <m/>
    <m/>
    <m/>
    <m/>
    <m/>
    <m/>
    <m/>
  </r>
  <r>
    <n v="1"/>
    <n v="1"/>
    <s v="common"/>
    <n v="91.3"/>
    <n v="6"/>
    <n v="2.7"/>
    <n v="3.9"/>
    <n v="51.2"/>
    <n v="1.573"/>
    <n v="1.2063472586647155"/>
    <n v="-1.2245422270284665"/>
    <n v="-0.8429392683524799"/>
    <n v="-1.9669881858738236"/>
    <n v="-0.37323585809803023"/>
    <n v="1.2902376217233633"/>
    <x v="0"/>
    <x v="0"/>
    <m/>
    <m/>
    <m/>
    <m/>
    <m/>
    <m/>
    <n v="3"/>
    <m/>
    <m/>
    <m/>
    <m/>
    <m/>
    <m/>
    <m/>
  </r>
  <r>
    <n v="1"/>
    <n v="1"/>
    <s v="common"/>
    <n v="91.6"/>
    <n v="6"/>
    <n v="2.4"/>
    <n v="4.0999999999999996"/>
    <n v="41.5"/>
    <n v="0.495"/>
    <n v="1.2227173875111819"/>
    <n v="-1.2245422270284665"/>
    <n v="-0.88763002192044949"/>
    <n v="-1.7986327506798561"/>
    <n v="-0.88690438909752833"/>
    <n v="-0.48973056834653778"/>
    <x v="0"/>
    <x v="0"/>
    <m/>
    <m/>
    <m/>
    <n v="3"/>
    <m/>
    <m/>
    <m/>
    <m/>
    <m/>
    <m/>
    <m/>
    <m/>
    <m/>
    <m/>
  </r>
  <r>
    <n v="1"/>
    <n v="1"/>
    <s v="common"/>
    <n v="60.6"/>
    <n v="26.9"/>
    <n v="12.5"/>
    <n v="4.8099999999999996"/>
    <n v="35"/>
    <n v="0.34499999999999997"/>
    <n v="-0.46886259329035679"/>
    <n v="0.31592030681689642"/>
    <n v="0.61695868153452782"/>
    <n v="-1.2009709557412707"/>
    <n v="-1.2311152603858517"/>
    <n v="-0.7374070326419786"/>
    <x v="0"/>
    <x v="0"/>
    <n v="3"/>
    <m/>
    <m/>
    <m/>
    <m/>
    <m/>
    <m/>
    <m/>
    <m/>
    <m/>
    <m/>
    <m/>
    <m/>
    <m/>
  </r>
  <r>
    <n v="1"/>
    <n v="1"/>
    <s v="abundant"/>
    <n v="79.8"/>
    <n v="14"/>
    <n v="6.2"/>
    <n v="5.6"/>
    <n v="28.5"/>
    <n v="0.67500000000000004"/>
    <n v="0.57882565288349941"/>
    <n v="-0.63489149636995423"/>
    <n v="-0.3215471433928343"/>
    <n v="-0.53596698672509813"/>
    <n v="-1.5753261316741751"/>
    <n v="-0.19251881119200873"/>
    <x v="0"/>
    <x v="0"/>
    <m/>
    <m/>
    <m/>
    <n v="4"/>
    <m/>
    <m/>
    <m/>
    <m/>
    <m/>
    <m/>
    <m/>
    <m/>
    <m/>
    <m/>
  </r>
  <r>
    <n v="1"/>
    <n v="1"/>
    <s v="abundant"/>
    <n v="92.5"/>
    <n v="4"/>
    <n v="3.5"/>
    <n v="4"/>
    <n v="46.4"/>
    <n v="0.375"/>
    <n v="1.2718277740505817"/>
    <n v="-1.3719549096930943"/>
    <n v="-0.72376392550456092"/>
    <n v="-1.8828104682768396"/>
    <n v="-0.62742234766479232"/>
    <n v="-0.6878717397828904"/>
    <x v="0"/>
    <x v="0"/>
    <m/>
    <m/>
    <m/>
    <m/>
    <m/>
    <m/>
    <m/>
    <n v="4"/>
    <m/>
    <m/>
    <m/>
    <m/>
    <m/>
    <m/>
  </r>
  <r>
    <n v="1"/>
    <n v="1"/>
    <s v="abundant"/>
    <n v="75.599999999999994"/>
    <n v="18"/>
    <n v="6.4"/>
    <n v="6.7"/>
    <n v="53.5"/>
    <n v="0.73499999999999999"/>
    <n v="0.34964384903296819"/>
    <n v="-0.34006613104069822"/>
    <n v="-0.2917533076808545"/>
    <n v="0.3899879068417248"/>
    <n v="-0.25143816518062362"/>
    <n v="-9.3448225473832511E-2"/>
    <x v="0"/>
    <x v="0"/>
    <n v="4"/>
    <n v="3"/>
    <m/>
    <n v="4"/>
    <m/>
    <m/>
    <m/>
    <m/>
    <m/>
    <m/>
    <m/>
    <m/>
    <m/>
    <m/>
  </r>
  <r>
    <n v="2"/>
    <n v="2"/>
    <s v="few"/>
    <n v="55.4"/>
    <n v="30.9"/>
    <n v="13.7"/>
    <n v="5.0999999999999996"/>
    <n v="66.900000000000006"/>
    <n v="0.78"/>
    <n v="-0.75261149329577637"/>
    <n v="0.6107456721461525"/>
    <n v="0.79572169580640617"/>
    <n v="-0.95685557471001748"/>
    <n v="0.45816578485992027"/>
    <n v="-1.9145286185200207E-2"/>
    <x v="0"/>
    <x v="0"/>
    <n v="2"/>
    <m/>
    <m/>
    <m/>
    <n v="2"/>
    <m/>
    <m/>
    <m/>
    <m/>
    <m/>
    <m/>
    <m/>
    <m/>
    <m/>
  </r>
  <r>
    <n v="2"/>
    <n v="2"/>
    <s v="few"/>
    <n v="82.9"/>
    <n v="10.9"/>
    <n v="6.2"/>
    <n v="4.95"/>
    <n v="44.4"/>
    <n v="0.255"/>
    <n v="0.74798365096365382"/>
    <n v="-0.86338115450012765"/>
    <n v="-0.3215471433928343"/>
    <n v="-1.0831221511054929"/>
    <n v="-0.73333338498427647"/>
    <n v="-0.88601291121924297"/>
    <x v="0"/>
    <x v="0"/>
    <n v="2"/>
    <m/>
    <m/>
    <m/>
    <m/>
    <n v="1"/>
    <m/>
    <m/>
    <m/>
    <m/>
    <m/>
    <m/>
    <m/>
    <m/>
  </r>
  <r>
    <n v="2"/>
    <n v="2"/>
    <s v="few"/>
    <n v="75.5"/>
    <n v="18.100000000000001"/>
    <n v="6.4"/>
    <n v="7.2"/>
    <n v="103"/>
    <n v="0.6"/>
    <n v="0.34418713941747969"/>
    <n v="-0.33269549690746669"/>
    <n v="-0.2917533076808545"/>
    <n v="0.81087649482664415"/>
    <n v="2.3698600084766084"/>
    <n v="-0.31635704333972925"/>
    <x v="0"/>
    <x v="0"/>
    <n v="2"/>
    <m/>
    <m/>
    <m/>
    <m/>
    <m/>
    <m/>
    <m/>
    <m/>
    <n v="2"/>
    <m/>
    <m/>
    <m/>
    <m/>
  </r>
  <r>
    <n v="2"/>
    <n v="2"/>
    <s v="common"/>
    <n v="62.8"/>
    <n v="29"/>
    <n v="8.1999999999999993"/>
    <n v="7.35"/>
    <n v="63.5"/>
    <n v="0.82499999999999996"/>
    <n v="-0.34881498174960263"/>
    <n v="0.47070362361475598"/>
    <n v="-2.3608786273036926E-2"/>
    <n v="0.93714307122211948"/>
    <n v="0.27811702141679695"/>
    <n v="5.515765310343191E-2"/>
    <x v="0"/>
    <x v="0"/>
    <n v="3"/>
    <m/>
    <m/>
    <m/>
    <m/>
    <m/>
    <m/>
    <m/>
    <m/>
    <n v="3"/>
    <m/>
    <m/>
    <m/>
    <m/>
  </r>
  <r>
    <n v="2"/>
    <n v="2"/>
    <s v="common"/>
    <n v="82.2"/>
    <n v="13.9"/>
    <n v="3.9"/>
    <n v="5.2"/>
    <n v="74.900000000000006"/>
    <n v="0.67500000000000004"/>
    <n v="0.70978668365523179"/>
    <n v="-0.64226213050318559"/>
    <n v="-0.66417625408060144"/>
    <n v="-0.87267785711303314"/>
    <n v="0.8818099341378568"/>
    <n v="-0.19251881119200873"/>
    <x v="0"/>
    <x v="0"/>
    <n v="2"/>
    <m/>
    <m/>
    <n v="2"/>
    <m/>
    <m/>
    <m/>
    <m/>
    <m/>
    <m/>
    <m/>
    <m/>
    <m/>
    <m/>
  </r>
  <r>
    <n v="2"/>
    <n v="2"/>
    <s v="abundant"/>
    <n v="42.2"/>
    <n v="38.200000000000003"/>
    <n v="19.600000000000001"/>
    <n v="6.3"/>
    <n v="58"/>
    <n v="0.435"/>
    <n v="-1.4728971625403025"/>
    <n v="1.148801963872045"/>
    <n v="1.6746398493098091"/>
    <n v="5.3277036453789034E-2"/>
    <n v="-1.3138331211784364E-2"/>
    <n v="-0.58880115406471412"/>
    <x v="0"/>
    <x v="0"/>
    <n v="4"/>
    <m/>
    <m/>
    <n v="2"/>
    <m/>
    <m/>
    <m/>
    <m/>
    <m/>
    <m/>
    <m/>
    <m/>
    <m/>
    <m/>
  </r>
  <r>
    <n v="3"/>
    <n v="3"/>
    <s v="few"/>
    <n v="81.3"/>
    <n v="12.9"/>
    <n v="5.8"/>
    <n v="4.5999999999999996"/>
    <n v="61.1"/>
    <n v="1.05"/>
    <n v="0.66067629711583198"/>
    <n v="-0.71596847183549961"/>
    <n v="-0.38113481481679384"/>
    <n v="-1.3777441626949367"/>
    <n v="0.1510237766334161"/>
    <n v="0.42667234954659322"/>
    <x v="0"/>
    <x v="0"/>
    <n v="1"/>
    <m/>
    <m/>
    <m/>
    <m/>
    <n v="1"/>
    <n v="3"/>
    <m/>
    <m/>
    <m/>
    <m/>
    <m/>
    <m/>
    <m/>
  </r>
  <r>
    <n v="3"/>
    <n v="3"/>
    <s v="common"/>
    <n v="79.2"/>
    <n v="15"/>
    <n v="5.8"/>
    <n v="5.9"/>
    <n v="43.2"/>
    <n v="0.6"/>
    <n v="0.54608539519056676"/>
    <n v="-0.56118515503764022"/>
    <n v="-0.38113481481679384"/>
    <n v="-0.28343383393414595"/>
    <n v="-0.79688000737596665"/>
    <n v="-0.31635704333972925"/>
    <x v="0"/>
    <x v="0"/>
    <n v="3"/>
    <m/>
    <m/>
    <m/>
    <n v="2"/>
    <m/>
    <n v="1"/>
    <m/>
    <m/>
    <m/>
    <m/>
    <m/>
    <m/>
    <m/>
  </r>
  <r>
    <n v="3"/>
    <n v="3"/>
    <s v="abundant"/>
    <n v="70.400000000000006"/>
    <n v="20.9"/>
    <n v="8.6999999999999993"/>
    <n v="6.4"/>
    <n v="78"/>
    <n v="0.63"/>
    <n v="6.589494902754936E-2"/>
    <n v="-0.12631774117698766"/>
    <n v="5.0875803006912447E-2"/>
    <n v="0.13745475405077334"/>
    <n v="1.0459720419830569"/>
    <n v="-0.26682175048064105"/>
    <x v="0"/>
    <x v="1"/>
    <n v="4"/>
    <m/>
    <m/>
    <n v="1"/>
    <m/>
    <m/>
    <n v="3"/>
    <m/>
    <m/>
    <m/>
    <m/>
    <m/>
    <m/>
    <m/>
  </r>
  <r>
    <n v="1"/>
    <n v="1"/>
    <s v="few"/>
    <n v="70.400000000000006"/>
    <n v="21.9"/>
    <n v="7.72"/>
    <n v="4.45"/>
    <n v="36.4"/>
    <n v="0.39"/>
    <n v="6.589494902754936E-2"/>
    <n v="-5.2611399844673647E-2"/>
    <n v="-9.5113991981788257E-2"/>
    <n v="-1.5040107390904121"/>
    <n v="-1.1569775342622128"/>
    <n v="-0.6631040933533463"/>
    <x v="1"/>
    <x v="0"/>
    <n v="2"/>
    <m/>
    <m/>
    <m/>
    <m/>
    <m/>
    <m/>
    <m/>
    <m/>
    <m/>
    <m/>
    <m/>
    <m/>
    <m/>
  </r>
  <r>
    <n v="1"/>
    <n v="1"/>
    <s v="few"/>
    <n v="69.400000000000006"/>
    <n v="19"/>
    <n v="11.6"/>
    <n v="6.7"/>
    <n v="105"/>
    <n v="0.93"/>
    <n v="1.1327852872661011E-2"/>
    <n v="-0.2663597897083842"/>
    <n v="0.48288642083061889"/>
    <n v="0.3899879068417248"/>
    <n v="2.4757710457960926"/>
    <n v="0.22853117811024062"/>
    <x v="1"/>
    <x v="0"/>
    <m/>
    <m/>
    <m/>
    <m/>
    <m/>
    <m/>
    <m/>
    <m/>
    <m/>
    <m/>
    <n v="1"/>
    <m/>
    <m/>
    <m/>
  </r>
  <r>
    <n v="1"/>
    <n v="1"/>
    <s v="common"/>
    <n v="95.2"/>
    <n v="3"/>
    <n v="1.8"/>
    <n v="7.35"/>
    <n v="44.8"/>
    <n v="0.42"/>
    <n v="1.4191589336687804"/>
    <n v="-1.4456612510254083"/>
    <n v="-0.97701152905638888"/>
    <n v="0.93714307122211948"/>
    <n v="-0.71215117752037971"/>
    <n v="-0.61356880049425822"/>
    <x v="1"/>
    <x v="0"/>
    <n v="3"/>
    <m/>
    <m/>
    <m/>
    <m/>
    <m/>
    <m/>
    <m/>
    <m/>
    <m/>
    <m/>
    <m/>
    <m/>
    <m/>
  </r>
  <r>
    <n v="2"/>
    <n v="2"/>
    <s v="few"/>
    <n v="33.200000000000003"/>
    <n v="53"/>
    <n v="13.7"/>
    <n v="7.65"/>
    <n v="59.7"/>
    <n v="2.0249999999999999"/>
    <n v="-1.9640010279342976"/>
    <n v="2.2396558155902921"/>
    <n v="0.79572169580640617"/>
    <n v="1.1896762240130716"/>
    <n v="7.6886050509777287E-2"/>
    <n v="2.0365693674669583"/>
    <x v="1"/>
    <x v="0"/>
    <n v="2"/>
    <m/>
    <m/>
    <n v="2"/>
    <m/>
    <m/>
    <m/>
    <m/>
    <m/>
    <m/>
    <m/>
    <m/>
    <m/>
    <m/>
  </r>
  <r>
    <n v="2"/>
    <n v="2"/>
    <s v="common"/>
    <n v="89.8"/>
    <n v="10"/>
    <n v="0.2"/>
    <n v="5.2"/>
    <n v="79"/>
    <n v="0.63"/>
    <n v="1.1244966144323831"/>
    <n v="-0.92971686169921031"/>
    <n v="-1.2153622147522269"/>
    <n v="-0.87267785711303314"/>
    <n v="1.0989275606427988"/>
    <n v="-0.26682175048064105"/>
    <x v="1"/>
    <x v="0"/>
    <n v="3"/>
    <m/>
    <m/>
    <n v="2"/>
    <m/>
    <m/>
    <m/>
    <m/>
    <m/>
    <m/>
    <m/>
    <m/>
    <m/>
    <m/>
  </r>
  <r>
    <n v="3"/>
    <n v="3"/>
    <s v="common"/>
    <n v="58.6"/>
    <n v="30.9"/>
    <n v="10.5"/>
    <n v="7"/>
    <n v="49"/>
    <n v="0.85499999999999998"/>
    <n v="-0.57799678560013346"/>
    <n v="0.6107456721461525"/>
    <n v="0.31902032441473033"/>
    <n v="0.64252105963267625"/>
    <n v="-0.48973799914946292"/>
    <n v="0.10469294596252011"/>
    <x v="1"/>
    <x v="0"/>
    <n v="2"/>
    <m/>
    <m/>
    <n v="3"/>
    <m/>
    <m/>
    <m/>
    <m/>
    <m/>
    <m/>
    <m/>
    <n v="2"/>
    <m/>
    <m/>
  </r>
  <r>
    <n v="3"/>
    <n v="3"/>
    <s v="common"/>
    <n v="47.6"/>
    <n v="48"/>
    <n v="4.4000000000000004"/>
    <n v="7.1"/>
    <n v="66.3"/>
    <n v="0.66"/>
    <n v="-1.1782348433039054"/>
    <n v="1.8711241089287223"/>
    <n v="-0.58969166480065205"/>
    <n v="0.72669877722965981"/>
    <n v="0.42639247366407457"/>
    <n v="-0.21728645762155283"/>
    <x v="1"/>
    <x v="0"/>
    <n v="3"/>
    <m/>
    <m/>
    <n v="2"/>
    <m/>
    <m/>
    <m/>
    <m/>
    <n v="1"/>
    <m/>
    <m/>
    <m/>
    <m/>
    <m/>
  </r>
  <r>
    <n v="3"/>
    <n v="3"/>
    <s v="common"/>
    <n v="24.5"/>
    <n v="56"/>
    <n v="19.5"/>
    <n v="5.3"/>
    <n v="48.4"/>
    <n v="0.52500000000000002"/>
    <n v="-2.4387347644818265"/>
    <n v="2.4607748395872342"/>
    <n v="1.659742931453819"/>
    <n v="-0.78850013951604958"/>
    <n v="-0.52151131034530818"/>
    <n v="-0.44019527548744958"/>
    <x v="1"/>
    <x v="0"/>
    <n v="3"/>
    <m/>
    <n v="1"/>
    <n v="3"/>
    <m/>
    <m/>
    <m/>
    <m/>
    <m/>
    <m/>
    <m/>
    <m/>
    <m/>
    <m/>
  </r>
  <r>
    <n v="3"/>
    <n v="3"/>
    <s v="abundant"/>
    <n v="72.8"/>
    <n v="22.1"/>
    <n v="5.0999999999999996"/>
    <n v="6.2"/>
    <n v="54.2"/>
    <n v="0.48"/>
    <n v="0.19685597979928096"/>
    <n v="-3.7870131578210633E-2"/>
    <n v="-0.48541323980872303"/>
    <n v="-3.0900681143194528E-2"/>
    <n v="-0.21436930211880403"/>
    <n v="-0.51449821477608182"/>
    <x v="1"/>
    <x v="1"/>
    <n v="4"/>
    <m/>
    <m/>
    <n v="2"/>
    <m/>
    <m/>
    <m/>
    <m/>
    <m/>
    <m/>
    <m/>
    <n v="2"/>
    <m/>
    <m/>
  </r>
  <r>
    <n v="3"/>
    <n v="4"/>
    <s v="abundant"/>
    <n v="48.8"/>
    <n v="33"/>
    <n v="18.2"/>
    <n v="7.3"/>
    <n v="65.8"/>
    <n v="0.94499999999999995"/>
    <n v="-1.1127543279180396"/>
    <n v="0.765528988944012"/>
    <n v="1.4660829993259505"/>
    <n v="0.8950542124236277"/>
    <n v="0.39991471433420356"/>
    <n v="0.25329882453978453"/>
    <x v="1"/>
    <x v="0"/>
    <n v="4"/>
    <n v="3"/>
    <m/>
    <n v="2"/>
    <m/>
    <m/>
    <m/>
    <m/>
    <m/>
    <n v="2"/>
    <m/>
    <m/>
    <m/>
    <m/>
  </r>
  <r>
    <n v="4"/>
    <n v="4"/>
    <s v="abundant"/>
    <n v="12.5"/>
    <n v="40.799999999999997"/>
    <n v="46.7"/>
    <n v="7.7"/>
    <n v="63.5"/>
    <n v="2.5049999999999999"/>
    <n v="-3.093539918340487"/>
    <n v="1.3404384513360612"/>
    <n v="5.7117045882830659"/>
    <n v="1.2317650828115634"/>
    <n v="0.27811702141679695"/>
    <n v="2.829134053212369"/>
    <x v="1"/>
    <x v="0"/>
    <n v="4"/>
    <m/>
    <m/>
    <m/>
    <n v="2"/>
    <m/>
    <m/>
    <m/>
    <m/>
    <n v="2"/>
    <m/>
    <n v="3"/>
    <m/>
    <m/>
  </r>
  <r>
    <n v="5"/>
    <n v="5"/>
    <s v="common"/>
    <n v="75.2"/>
    <n v="18.899999999999999"/>
    <n v="5.9"/>
    <n v="7.2"/>
    <n v="46.7"/>
    <n v="0.76500000000000001"/>
    <n v="0.32781701057101331"/>
    <n v="-0.27373042384161567"/>
    <n v="-0.36623789696080389"/>
    <n v="0.81087649482664415"/>
    <n v="-0.61153569206686953"/>
    <n v="-4.3912932614744306E-2"/>
    <x v="1"/>
    <x v="0"/>
    <n v="3"/>
    <m/>
    <n v="1"/>
    <n v="3"/>
    <m/>
    <m/>
    <m/>
    <m/>
    <m/>
    <n v="3"/>
    <m/>
    <n v="3"/>
    <m/>
    <m/>
  </r>
  <r>
    <n v="4"/>
    <n v="5"/>
    <s v="abundant"/>
    <n v="56.7"/>
    <n v="42.8"/>
    <n v="10.5"/>
    <n v="7.1"/>
    <n v="90.2"/>
    <n v="1.05"/>
    <n v="-0.68167426829442124"/>
    <n v="1.4878511340006892"/>
    <n v="0.31902032441473033"/>
    <n v="0.72669877722965981"/>
    <n v="1.6920293696319102"/>
    <n v="0.42667234954659322"/>
    <x v="1"/>
    <x v="0"/>
    <n v="4"/>
    <n v="3"/>
    <n v="1"/>
    <m/>
    <n v="2"/>
    <m/>
    <m/>
    <m/>
    <m/>
    <m/>
    <m/>
    <n v="2"/>
    <m/>
    <m/>
  </r>
  <r>
    <n v="4"/>
    <n v="6"/>
    <s v="abundant"/>
    <n v="55.7"/>
    <n v="34.1"/>
    <n v="10.199999999999999"/>
    <n v="7.5"/>
    <n v="89.5"/>
    <n v="0.24"/>
    <n v="-0.73624136444930965"/>
    <n v="0.84660596440955749"/>
    <n v="0.27432957084676057"/>
    <n v="1.0634096476175956"/>
    <n v="1.6549605065700905"/>
    <n v="-0.91078055764878707"/>
    <x v="1"/>
    <x v="0"/>
    <n v="3"/>
    <n v="2"/>
    <m/>
    <n v="4"/>
    <n v="1"/>
    <m/>
    <m/>
    <m/>
    <m/>
    <n v="1"/>
    <m/>
    <n v="1"/>
    <m/>
    <m/>
  </r>
  <r>
    <n v="0"/>
    <n v="0"/>
    <s v="absent"/>
    <n v="62.6"/>
    <n v="31.2"/>
    <n v="5.44"/>
    <n v="6.1"/>
    <n v="88.9"/>
    <n v="1.08"/>
    <n v="-0.35972840098058007"/>
    <n v="0.63285757454584679"/>
    <n v="-0.43476371909835732"/>
    <n v="-0.11507839874017885"/>
    <n v="1.6231871953742456"/>
    <n v="0.47620764240568147"/>
    <x v="0"/>
    <x v="2"/>
    <m/>
    <m/>
    <m/>
    <m/>
    <m/>
    <m/>
    <m/>
    <m/>
    <m/>
    <m/>
    <m/>
    <m/>
    <m/>
    <m/>
  </r>
  <r>
    <n v="1"/>
    <n v="1"/>
    <s v="rare"/>
    <n v="94.6"/>
    <n v="0.38"/>
    <n v="5"/>
    <n v="7"/>
    <n v="44.6"/>
    <n v="0.6"/>
    <n v="1.386418675975847"/>
    <n v="-1.6387718653160712"/>
    <n v="-0.50031015766471287"/>
    <n v="0.64252105963267625"/>
    <n v="-0.72274228125232787"/>
    <n v="-0.31635704333972925"/>
    <x v="0"/>
    <x v="3"/>
    <n v="1"/>
    <m/>
    <m/>
    <m/>
    <m/>
    <m/>
    <m/>
    <m/>
    <m/>
    <m/>
    <m/>
    <m/>
    <m/>
    <m/>
  </r>
  <r>
    <n v="1"/>
    <n v="1"/>
    <s v="rare"/>
    <n v="92.8"/>
    <n v="5"/>
    <n v="2.2000000000000002"/>
    <n v="4.2"/>
    <n v="47.7"/>
    <n v="0.48"/>
    <n v="1.2881979028970481"/>
    <n v="-1.2982485683607803"/>
    <n v="-0.91742385763242928"/>
    <n v="-1.7144550330828718"/>
    <n v="-0.5585801734071274"/>
    <n v="-0.51449821477608182"/>
    <x v="0"/>
    <x v="2"/>
    <m/>
    <m/>
    <m/>
    <m/>
    <m/>
    <m/>
    <m/>
    <n v="1"/>
    <m/>
    <m/>
    <m/>
    <m/>
    <m/>
    <m/>
  </r>
  <r>
    <n v="1"/>
    <n v="1"/>
    <s v="rare"/>
    <n v="84.2"/>
    <n v="11.9"/>
    <n v="3.9"/>
    <n v="5.7"/>
    <n v="45.7"/>
    <n v="0.33"/>
    <n v="0.81892087596500851"/>
    <n v="-0.78967481316781363"/>
    <n v="-0.66417625408060144"/>
    <n v="-0.45178926912811385"/>
    <n v="-0.66449121072661155"/>
    <n v="-0.76217467907152259"/>
    <x v="0"/>
    <x v="3"/>
    <m/>
    <m/>
    <m/>
    <m/>
    <m/>
    <m/>
    <m/>
    <m/>
    <m/>
    <m/>
    <m/>
    <m/>
    <n v="1"/>
    <m/>
  </r>
  <r>
    <n v="1"/>
    <n v="1"/>
    <s v="rare"/>
    <n v="89.2"/>
    <n v="7"/>
    <n v="3.82"/>
    <n v="4.3"/>
    <n v="34.1"/>
    <n v="0.24"/>
    <n v="1.0917563567394504"/>
    <n v="-1.1508358856961525"/>
    <n v="-0.67609378836539336"/>
    <n v="-1.6302773154858883"/>
    <n v="-1.2787752271796196"/>
    <n v="-0.91078055764878707"/>
    <x v="0"/>
    <x v="3"/>
    <m/>
    <m/>
    <m/>
    <m/>
    <m/>
    <m/>
    <m/>
    <m/>
    <m/>
    <m/>
    <m/>
    <m/>
    <n v="1"/>
    <m/>
  </r>
  <r>
    <n v="1"/>
    <n v="1"/>
    <s v="rare"/>
    <n v="98.2"/>
    <n v="1.83"/>
    <n v="0"/>
    <n v="7"/>
    <n v="29.2"/>
    <n v="0.03"/>
    <n v="1.5828602221334456"/>
    <n v="-1.531897670384216"/>
    <n v="-1.2451560504642065"/>
    <n v="0.64252105963267625"/>
    <n v="-1.5382572686123557"/>
    <n v="-1.2575276076624042"/>
    <x v="2"/>
    <x v="4"/>
    <m/>
    <m/>
    <m/>
    <n v="1"/>
    <m/>
    <m/>
    <m/>
    <m/>
    <m/>
    <m/>
    <m/>
    <m/>
    <m/>
    <m/>
  </r>
  <r>
    <n v="1"/>
    <n v="1"/>
    <s v="rare"/>
    <n v="83.3"/>
    <n v="10"/>
    <n v="6.73"/>
    <n v="6.1"/>
    <n v="31.4"/>
    <n v="0.315"/>
    <n v="0.7698104894256087"/>
    <n v="-0.92971686169921031"/>
    <n v="-0.24259347875608792"/>
    <n v="-0.11507839874017885"/>
    <n v="-1.4217551275609233"/>
    <n v="-0.78694232550106669"/>
    <x v="0"/>
    <x v="5"/>
    <m/>
    <m/>
    <m/>
    <m/>
    <m/>
    <m/>
    <m/>
    <m/>
    <m/>
    <m/>
    <m/>
    <m/>
    <m/>
    <m/>
  </r>
  <r>
    <n v="1"/>
    <n v="1"/>
    <s v="few"/>
    <n v="56.9"/>
    <n v="32.299999999999997"/>
    <n v="10.8"/>
    <n v="7.25"/>
    <n v="61"/>
    <n v="0.69"/>
    <n v="-0.6707608490634438"/>
    <n v="0.71393455001139206"/>
    <n v="0.36371107798270003"/>
    <n v="0.85296535362513592"/>
    <n v="0.14572822476744182"/>
    <n v="-0.16775116476246482"/>
    <x v="0"/>
    <x v="5"/>
    <n v="2"/>
    <m/>
    <m/>
    <m/>
    <m/>
    <m/>
    <m/>
    <m/>
    <m/>
    <m/>
    <m/>
    <m/>
    <m/>
    <m/>
  </r>
  <r>
    <n v="1"/>
    <n v="1"/>
    <s v="few"/>
    <n v="53"/>
    <n v="35.799999999999997"/>
    <n v="11.2"/>
    <n v="7.75"/>
    <n v="56.2"/>
    <n v="0.48"/>
    <n v="-0.8835725240675083"/>
    <n v="0.97190674467449101"/>
    <n v="0.42329874940665935"/>
    <n v="1.2738539416100552"/>
    <n v="-0.10845826479931991"/>
    <n v="-0.51449821477608182"/>
    <x v="0"/>
    <x v="5"/>
    <n v="2"/>
    <m/>
    <m/>
    <m/>
    <m/>
    <m/>
    <m/>
    <m/>
    <m/>
    <m/>
    <m/>
    <m/>
    <m/>
    <m/>
  </r>
  <r>
    <n v="1"/>
    <n v="1"/>
    <s v="few"/>
    <n v="86.2"/>
    <n v="10"/>
    <n v="3.82"/>
    <n v="6.6"/>
    <n v="82.2"/>
    <n v="1.1399999999999999"/>
    <n v="0.92805506827478523"/>
    <n v="-0.92971686169921031"/>
    <n v="-0.67609378836539336"/>
    <n v="0.30581018924474046"/>
    <n v="1.2683852203539736"/>
    <n v="0.57527822812385754"/>
    <x v="1"/>
    <x v="6"/>
    <n v="2"/>
    <m/>
    <m/>
    <m/>
    <m/>
    <m/>
    <m/>
    <m/>
    <m/>
    <m/>
    <m/>
    <m/>
    <m/>
    <m/>
  </r>
  <r>
    <n v="1"/>
    <n v="1"/>
    <s v="few"/>
    <n v="65.8"/>
    <n v="22.8"/>
    <n v="11.4"/>
    <n v="6.4"/>
    <n v="53.8"/>
    <n v="0.94499999999999995"/>
    <n v="-0.18511369328493754"/>
    <n v="1.3724307354409122E-2"/>
    <n v="0.45309258511863926"/>
    <n v="0.13745475405077334"/>
    <n v="-0.23555150958270116"/>
    <n v="0.25329882453978453"/>
    <x v="0"/>
    <x v="5"/>
    <n v="2"/>
    <m/>
    <m/>
    <m/>
    <m/>
    <m/>
    <m/>
    <m/>
    <m/>
    <m/>
    <m/>
    <m/>
    <m/>
    <m/>
  </r>
  <r>
    <n v="1"/>
    <n v="1"/>
    <s v="few"/>
    <n v="51.8"/>
    <n v="32.200000000000003"/>
    <n v="16.2"/>
    <n v="6.3"/>
    <n v="63.3"/>
    <n v="0.66"/>
    <n v="-0.94905303945337449"/>
    <n v="0.70656391587816103"/>
    <n v="1.168144642206153"/>
    <n v="5.3277036453789034E-2"/>
    <n v="0.2675259176848484"/>
    <n v="-0.21728645762155283"/>
    <x v="0"/>
    <x v="7"/>
    <n v="2"/>
    <m/>
    <m/>
    <m/>
    <m/>
    <m/>
    <m/>
    <m/>
    <m/>
    <m/>
    <m/>
    <m/>
    <m/>
    <m/>
  </r>
  <r>
    <n v="1"/>
    <n v="1"/>
    <s v="few"/>
    <n v="97.8"/>
    <n v="1"/>
    <n v="1.2"/>
    <n v="7.35"/>
    <n v="39"/>
    <n v="0.03"/>
    <n v="1.5610333836714898"/>
    <n v="-1.5930739336900364"/>
    <n v="-1.0663930361923282"/>
    <n v="0.93714307122211948"/>
    <n v="-1.0192931857468834"/>
    <n v="-1.2575276076624042"/>
    <x v="2"/>
    <x v="8"/>
    <m/>
    <m/>
    <m/>
    <m/>
    <m/>
    <m/>
    <m/>
    <m/>
    <m/>
    <m/>
    <m/>
    <m/>
    <m/>
    <n v="3"/>
  </r>
  <r>
    <n v="1"/>
    <n v="1"/>
    <s v="common"/>
    <n v="69.2"/>
    <n v="24"/>
    <n v="6.8"/>
    <n v="7.4"/>
    <n v="77.3"/>
    <n v="1.08"/>
    <n v="4.1443364168318323E-4"/>
    <n v="0.10217191695318589"/>
    <n v="-0.2321656362568951"/>
    <n v="0.97923193002061193"/>
    <n v="1.0089031789212373"/>
    <n v="0.47620764240568147"/>
    <x v="2"/>
    <x v="5"/>
    <n v="3"/>
    <m/>
    <m/>
    <m/>
    <m/>
    <m/>
    <m/>
    <m/>
    <m/>
    <m/>
    <m/>
    <m/>
    <m/>
    <m/>
  </r>
  <r>
    <n v="1"/>
    <n v="1"/>
    <s v="common"/>
    <n v="57.1"/>
    <n v="31.1"/>
    <n v="11.8"/>
    <n v="5.2"/>
    <n v="43.5"/>
    <n v="0.55500000000000005"/>
    <n v="-0.65984742983246603"/>
    <n v="0.62548694041261554"/>
    <n v="0.51268025654259874"/>
    <n v="-0.87267785711303314"/>
    <n v="-0.78099335177804419"/>
    <n v="-0.39065998262836138"/>
    <x v="0"/>
    <x v="2"/>
    <n v="3"/>
    <m/>
    <m/>
    <m/>
    <m/>
    <m/>
    <m/>
    <m/>
    <m/>
    <m/>
    <m/>
    <m/>
    <m/>
    <m/>
  </r>
  <r>
    <n v="1"/>
    <n v="1"/>
    <s v="common"/>
    <n v="60.5"/>
    <n v="31"/>
    <n v="8.5"/>
    <n v="5.3"/>
    <n v="41.2"/>
    <n v="0.55000000000000004"/>
    <n v="-0.47431930290584567"/>
    <n v="0.61811630627938396"/>
    <n v="2.1081967294932804E-2"/>
    <n v="-0.78850013951604958"/>
    <n v="-0.9027910446954508"/>
    <n v="-0.39891586477154273"/>
    <x v="1"/>
    <x v="2"/>
    <m/>
    <m/>
    <m/>
    <m/>
    <m/>
    <m/>
    <m/>
    <m/>
    <m/>
    <m/>
    <m/>
    <m/>
    <m/>
    <m/>
  </r>
  <r>
    <n v="1"/>
    <n v="1"/>
    <s v="abundant"/>
    <n v="89.5"/>
    <n v="7.9"/>
    <n v="2.6"/>
    <n v="7.7"/>
    <n v="49.2"/>
    <n v="2.4049999999999998"/>
    <n v="1.1081264855859168"/>
    <n v="-1.0845001784970698"/>
    <n v="-0.85783618620846991"/>
    <n v="1.2317650828115634"/>
    <n v="-0.47914689541751432"/>
    <n v="2.6640164103487414"/>
    <x v="1"/>
    <x v="5"/>
    <n v="4"/>
    <m/>
    <m/>
    <m/>
    <m/>
    <m/>
    <m/>
    <m/>
    <m/>
    <m/>
    <m/>
    <m/>
    <m/>
    <m/>
  </r>
  <r>
    <n v="1"/>
    <n v="1"/>
    <s v="abundant"/>
    <n v="81.3"/>
    <n v="12"/>
    <n v="6.7"/>
    <n v="7.3"/>
    <n v="57.4"/>
    <n v="0.75"/>
    <n v="0.66067629711583198"/>
    <n v="-0.78230417903458227"/>
    <n v="-0.24706255411288491"/>
    <n v="0.8950542124236277"/>
    <n v="-4.4911642407629675E-2"/>
    <n v="-6.8680579044288412E-2"/>
    <x v="0"/>
    <x v="5"/>
    <n v="4"/>
    <m/>
    <m/>
    <m/>
    <m/>
    <m/>
    <m/>
    <m/>
    <m/>
    <m/>
    <m/>
    <m/>
    <m/>
    <m/>
  </r>
  <r>
    <n v="1"/>
    <n v="1"/>
    <s v="abundant"/>
    <n v="90.2"/>
    <n v="8"/>
    <n v="1.8"/>
    <n v="7.1"/>
    <n v="51.5"/>
    <n v="0.61499999999999999"/>
    <n v="1.1463234528943387"/>
    <n v="-1.0771295443638385"/>
    <n v="-0.97701152905638888"/>
    <n v="0.72669877722965981"/>
    <n v="-0.35734920250010777"/>
    <n v="-0.29158939691018515"/>
    <x v="1"/>
    <x v="5"/>
    <n v="4"/>
    <m/>
    <m/>
    <m/>
    <m/>
    <m/>
    <m/>
    <m/>
    <m/>
    <m/>
    <m/>
    <m/>
    <m/>
    <m/>
  </r>
  <r>
    <n v="2"/>
    <n v="2"/>
    <s v="few"/>
    <n v="57.8"/>
    <n v="36"/>
    <n v="6.2"/>
    <n v="5.4"/>
    <n v="43.3"/>
    <n v="0.36"/>
    <n v="-0.62165046252404443"/>
    <n v="0.98664801294095406"/>
    <n v="-0.3215471433928343"/>
    <n v="-0.70432242191906524"/>
    <n v="-0.79158445550999279"/>
    <n v="-0.7126393862124345"/>
    <x v="0"/>
    <x v="5"/>
    <m/>
    <m/>
    <m/>
    <m/>
    <m/>
    <m/>
    <m/>
    <m/>
    <m/>
    <m/>
    <m/>
    <m/>
    <m/>
    <m/>
  </r>
  <r>
    <n v="2"/>
    <n v="2"/>
    <s v="few"/>
    <n v="60.5"/>
    <n v="22.9"/>
    <n v="16.600000000000001"/>
    <n v="5.5"/>
    <n v="35.299999999999997"/>
    <n v="0.16500000000000001"/>
    <n v="-0.47431930290584567"/>
    <n v="2.1094941487640365E-2"/>
    <n v="1.2277323136301128"/>
    <n v="-0.62014470432208169"/>
    <n v="-1.2152286047879293"/>
    <n v="-1.0346187897965073"/>
    <x v="0"/>
    <x v="2"/>
    <m/>
    <m/>
    <m/>
    <m/>
    <m/>
    <m/>
    <m/>
    <m/>
    <m/>
    <m/>
    <m/>
    <m/>
    <m/>
    <m/>
  </r>
  <r>
    <n v="2"/>
    <n v="2"/>
    <s v="few"/>
    <n v="57.6"/>
    <n v="37"/>
    <n v="5.4"/>
    <n v="7.4"/>
    <n v="95"/>
    <n v="0.63"/>
    <n v="-0.63256388175502187"/>
    <n v="1.0603543542732681"/>
    <n v="-0.44072248624075328"/>
    <n v="0.97923193002061193"/>
    <n v="1.9462158591986718"/>
    <n v="-0.26682175048064105"/>
    <x v="0"/>
    <x v="5"/>
    <n v="3"/>
    <m/>
    <m/>
    <n v="3"/>
    <m/>
    <m/>
    <m/>
    <m/>
    <m/>
    <m/>
    <m/>
    <m/>
    <m/>
    <m/>
  </r>
  <r>
    <n v="2"/>
    <n v="2"/>
    <s v="few"/>
    <n v="25.5"/>
    <n v="49"/>
    <n v="25.5"/>
    <n v="7.5"/>
    <n v="60.2"/>
    <n v="0.79500000000000004"/>
    <n v="-2.3841676683269384"/>
    <n v="1.9448304502610363"/>
    <n v="2.5535580028132117"/>
    <n v="1.0634096476175956"/>
    <n v="0.10336380983964832"/>
    <n v="5.6223602443438939E-3"/>
    <x v="0"/>
    <x v="5"/>
    <n v="4"/>
    <n v="2"/>
    <m/>
    <m/>
    <m/>
    <m/>
    <m/>
    <m/>
    <m/>
    <m/>
    <m/>
    <m/>
    <m/>
    <m/>
  </r>
  <r>
    <n v="2"/>
    <n v="2"/>
    <s v="few"/>
    <n v="59.5"/>
    <n v="31"/>
    <n v="9.5"/>
    <n v="7.2"/>
    <n v="53"/>
    <n v="0.47"/>
    <n v="-0.52888639906073398"/>
    <n v="0.61811630627938396"/>
    <n v="0.17005114585483155"/>
    <n v="0.81087649482664415"/>
    <n v="-0.27791592451049468"/>
    <n v="-0.53100997906244463"/>
    <x v="0"/>
    <x v="5"/>
    <n v="3"/>
    <m/>
    <m/>
    <n v="3"/>
    <m/>
    <m/>
    <m/>
    <m/>
    <m/>
    <m/>
    <m/>
    <m/>
    <m/>
    <m/>
  </r>
  <r>
    <n v="2"/>
    <n v="2"/>
    <s v="few"/>
    <n v="67.5"/>
    <n v="24.1"/>
    <n v="8.5"/>
    <n v="7.2"/>
    <n v="60.5"/>
    <n v="0.96"/>
    <n v="-9.2349629821627185E-2"/>
    <n v="0.10954255108641739"/>
    <n v="2.1081967294932804E-2"/>
    <n v="0.81087649482664415"/>
    <n v="0.11925046543757079"/>
    <n v="0.27806647096932863"/>
    <x v="0"/>
    <x v="5"/>
    <n v="3"/>
    <m/>
    <m/>
    <m/>
    <m/>
    <m/>
    <m/>
    <m/>
    <m/>
    <n v="3"/>
    <m/>
    <m/>
    <m/>
    <m/>
  </r>
  <r>
    <n v="2"/>
    <n v="2"/>
    <s v="common"/>
    <n v="56.2"/>
    <n v="33"/>
    <n v="10.8"/>
    <n v="4.6500000000000004"/>
    <n v="92"/>
    <n v="1.92"/>
    <n v="-0.7089578163718655"/>
    <n v="0.765528988944012"/>
    <n v="0.36371107798270003"/>
    <n v="-1.3356553038964443"/>
    <n v="1.7873493032194456"/>
    <n v="1.8631958424601498"/>
    <x v="0"/>
    <x v="5"/>
    <n v="3"/>
    <m/>
    <m/>
    <m/>
    <m/>
    <n v="1"/>
    <m/>
    <m/>
    <m/>
    <m/>
    <m/>
    <m/>
    <m/>
    <m/>
  </r>
  <r>
    <n v="2"/>
    <n v="2"/>
    <s v="common"/>
    <n v="76.5"/>
    <n v="16.899999999999999"/>
    <n v="6.6"/>
    <n v="5.4"/>
    <n v="41.5"/>
    <n v="0.51"/>
    <n v="0.39875423557236805"/>
    <n v="-0.4211431065062437"/>
    <n v="-0.26195947196887487"/>
    <n v="-0.70432242191906524"/>
    <n v="-0.88690438909752833"/>
    <n v="-0.46496292191699368"/>
    <x v="0"/>
    <x v="5"/>
    <n v="2"/>
    <m/>
    <m/>
    <m/>
    <m/>
    <m/>
    <m/>
    <m/>
    <m/>
    <m/>
    <m/>
    <m/>
    <n v="3"/>
    <m/>
  </r>
  <r>
    <n v="2"/>
    <n v="2"/>
    <s v="abundant"/>
    <n v="67.3"/>
    <n v="23.9"/>
    <n v="8.8000000000000007"/>
    <n v="7.45"/>
    <n v="79.400000000000006"/>
    <n v="3.18"/>
    <n v="-0.103263049052605"/>
    <n v="9.4801282819954383E-2"/>
    <n v="6.5772720862902534E-2"/>
    <n v="1.0213207888191038"/>
    <n v="1.120109768106696"/>
    <n v="3.9436781425418528"/>
    <x v="1"/>
    <x v="6"/>
    <n v="4"/>
    <m/>
    <m/>
    <n v="2"/>
    <m/>
    <m/>
    <m/>
    <m/>
    <m/>
    <m/>
    <m/>
    <m/>
    <m/>
    <m/>
  </r>
  <r>
    <n v="2"/>
    <n v="2"/>
    <s v="abundant"/>
    <n v="55"/>
    <n v="33"/>
    <n v="12"/>
    <n v="7.5"/>
    <n v="60"/>
    <n v="0.55500000000000005"/>
    <n v="-0.77443833175773169"/>
    <n v="0.765528988944012"/>
    <n v="0.54247409225457843"/>
    <n v="1.0634096476175956"/>
    <n v="9.2772706107699748E-2"/>
    <n v="-0.39065998262836138"/>
    <x v="0"/>
    <x v="5"/>
    <n v="4"/>
    <n v="1"/>
    <m/>
    <m/>
    <m/>
    <m/>
    <m/>
    <m/>
    <m/>
    <m/>
    <m/>
    <m/>
    <m/>
    <m/>
  </r>
  <r>
    <n v="3"/>
    <n v="3"/>
    <s v="rare"/>
    <n v="83.2"/>
    <n v="13.9"/>
    <n v="2.9"/>
    <n v="6.7"/>
    <n v="64.5"/>
    <n v="0.6"/>
    <n v="0.7643537798101202"/>
    <n v="-0.64226213050318559"/>
    <n v="-0.81314543264050021"/>
    <n v="0.3899879068417248"/>
    <n v="0.33107254007653902"/>
    <n v="-0.31635704333972925"/>
    <x v="2"/>
    <x v="6"/>
    <m/>
    <m/>
    <n v="1"/>
    <m/>
    <m/>
    <m/>
    <m/>
    <m/>
    <m/>
    <n v="1"/>
    <m/>
    <m/>
    <m/>
    <m/>
  </r>
  <r>
    <n v="3"/>
    <n v="3"/>
    <s v="common"/>
    <n v="61.3"/>
    <n v="24"/>
    <n v="14.7"/>
    <n v="7.65"/>
    <n v="50.7"/>
    <n v="1.9350000000000001"/>
    <n v="-0.43066562598193514"/>
    <n v="0.10217191695318589"/>
    <n v="0.94469087436630494"/>
    <n v="1.1896762240130716"/>
    <n v="-0.39971361742790124"/>
    <n v="1.8879634888896941"/>
    <x v="0"/>
    <x v="5"/>
    <n v="3"/>
    <m/>
    <m/>
    <n v="1"/>
    <m/>
    <m/>
    <m/>
    <m/>
    <m/>
    <m/>
    <m/>
    <n v="1"/>
    <m/>
    <m/>
  </r>
  <r>
    <n v="3"/>
    <n v="3"/>
    <s v="common"/>
    <n v="69.5"/>
    <n v="27.9"/>
    <n v="2.6"/>
    <n v="7.4"/>
    <n v="48.2"/>
    <n v="0.28499999999999998"/>
    <n v="1.6784562488149534E-2"/>
    <n v="0.38962664814921044"/>
    <n v="-0.85783618620846991"/>
    <n v="0.97923193002061193"/>
    <n v="-0.53210241407725645"/>
    <n v="-0.83647761836015477"/>
    <x v="0"/>
    <x v="5"/>
    <n v="2"/>
    <n v="3"/>
    <m/>
    <m/>
    <m/>
    <m/>
    <m/>
    <m/>
    <m/>
    <n v="3"/>
    <m/>
    <m/>
    <m/>
    <m/>
  </r>
  <r>
    <n v="3"/>
    <n v="3"/>
    <s v="common"/>
    <n v="67.2"/>
    <n v="25"/>
    <n v="7.8"/>
    <n v="7.2"/>
    <n v="68.900000000000006"/>
    <n v="1.0349999999999999"/>
    <n v="-0.10871975866809352"/>
    <n v="0.17587825828549991"/>
    <n v="-8.3196457696996351E-2"/>
    <n v="0.81087649482664415"/>
    <n v="0.56407682217940436"/>
    <n v="0.40190470311704896"/>
    <x v="0"/>
    <x v="5"/>
    <n v="3"/>
    <m/>
    <m/>
    <n v="3"/>
    <m/>
    <m/>
    <m/>
    <m/>
    <m/>
    <m/>
    <m/>
    <m/>
    <m/>
    <m/>
  </r>
  <r>
    <n v="3"/>
    <n v="3"/>
    <s v="abundant"/>
    <n v="46.7"/>
    <n v="41.7"/>
    <n v="11.6"/>
    <n v="7.5"/>
    <n v="104.5"/>
    <n v="1.02"/>
    <n v="-1.2273452298433047"/>
    <n v="1.4067741585351441"/>
    <n v="0.48288642083061889"/>
    <n v="1.0634096476175956"/>
    <n v="2.4492932864662214"/>
    <n v="0.37713705668750502"/>
    <x v="1"/>
    <x v="5"/>
    <n v="3"/>
    <n v="2"/>
    <m/>
    <m/>
    <n v="2"/>
    <m/>
    <m/>
    <m/>
    <m/>
    <m/>
    <m/>
    <m/>
    <m/>
    <m/>
  </r>
  <r>
    <n v="3"/>
    <n v="3"/>
    <s v="abundant"/>
    <n v="73.400000000000006"/>
    <n v="19.899999999999999"/>
    <n v="7.7"/>
    <n v="7.4"/>
    <n v="98.5"/>
    <n v="0.58499999999999996"/>
    <n v="0.22959623749221444"/>
    <n v="-0.20002408250930168"/>
    <n v="-9.8093375552986167E-2"/>
    <n v="0.97923193002061193"/>
    <n v="2.131560174507769"/>
    <n v="-0.34112468976927335"/>
    <x v="1"/>
    <x v="5"/>
    <n v="3"/>
    <n v="3"/>
    <m/>
    <n v="4"/>
    <m/>
    <m/>
    <m/>
    <m/>
    <m/>
    <m/>
    <m/>
    <m/>
    <m/>
    <m/>
  </r>
  <r>
    <n v="3"/>
    <n v="3"/>
    <s v="abundant"/>
    <n v="61.6"/>
    <n v="23.9"/>
    <n v="14.5"/>
    <n v="7.4"/>
    <n v="53.8"/>
    <n v="0.70499999999999996"/>
    <n v="-0.41429549713546843"/>
    <n v="9.4801282819954383E-2"/>
    <n v="0.91489703865432537"/>
    <n v="0.97923193002061193"/>
    <n v="-0.23555150958270116"/>
    <n v="-0.14298351833292072"/>
    <x v="0"/>
    <x v="5"/>
    <n v="4"/>
    <m/>
    <m/>
    <m/>
    <m/>
    <m/>
    <m/>
    <m/>
    <m/>
    <n v="1"/>
    <m/>
    <n v="1"/>
    <m/>
    <m/>
  </r>
  <r>
    <n v="3"/>
    <n v="3"/>
    <s v="abundant"/>
    <n v="92.5"/>
    <n v="7.5"/>
    <n v="0"/>
    <n v="5.7"/>
    <n v="90.6"/>
    <n v="0.91500000000000004"/>
    <n v="1.2718277740505817"/>
    <n v="-1.1139827150299955"/>
    <n v="-1.2451560504642065"/>
    <n v="-0.45178926912811385"/>
    <n v="1.7132115770958065"/>
    <n v="0.20376353168069652"/>
    <x v="2"/>
    <x v="5"/>
    <n v="4"/>
    <m/>
    <n v="1"/>
    <n v="2"/>
    <m/>
    <m/>
    <m/>
    <m/>
    <m/>
    <m/>
    <m/>
    <m/>
    <m/>
    <m/>
  </r>
  <r>
    <n v="3"/>
    <n v="3"/>
    <s v="abundant"/>
    <n v="49.9"/>
    <n v="37.200000000000003"/>
    <n v="12.9"/>
    <n v="7.35"/>
    <n v="69.5"/>
    <n v="3.18"/>
    <n v="-1.0527305221476624"/>
    <n v="1.075095622539731"/>
    <n v="0.67654635295848742"/>
    <n v="0.93714307122211948"/>
    <n v="0.59585013337524928"/>
    <n v="3.9436781425418528"/>
    <x v="1"/>
    <x v="6"/>
    <n v="4"/>
    <m/>
    <m/>
    <n v="3"/>
    <m/>
    <m/>
    <m/>
    <m/>
    <m/>
    <m/>
    <m/>
    <n v="1"/>
    <m/>
    <m/>
  </r>
  <r>
    <n v="4"/>
    <n v="4"/>
    <s v="abundant"/>
    <n v="44.2"/>
    <n v="44"/>
    <n v="11.8"/>
    <n v="7.5"/>
    <n v="59.7"/>
    <n v="1.0049999999999999"/>
    <n v="-1.3637629702305258"/>
    <n v="1.5762987435994662"/>
    <n v="0.51268025654259874"/>
    <n v="1.0634096476175956"/>
    <n v="7.6886050509777287E-2"/>
    <n v="0.35236941025796076"/>
    <x v="1"/>
    <x v="5"/>
    <n v="4"/>
    <m/>
    <m/>
    <m/>
    <n v="3"/>
    <m/>
    <m/>
    <m/>
    <m/>
    <n v="3"/>
    <m/>
    <n v="2"/>
    <m/>
    <m/>
  </r>
  <r>
    <n v="4"/>
    <n v="4"/>
    <s v="abundant"/>
    <n v="60.1"/>
    <n v="28.1"/>
    <n v="11.8"/>
    <n v="4.8"/>
    <n v="50.1"/>
    <n v="0.66"/>
    <n v="-0.49614614136780094"/>
    <n v="0.40436791641567343"/>
    <n v="0.51268025654259874"/>
    <n v="-1.2093887275009689"/>
    <n v="-0.43148692862374655"/>
    <n v="-0.21728645762155283"/>
    <x v="0"/>
    <x v="5"/>
    <n v="4"/>
    <m/>
    <m/>
    <m/>
    <n v="3"/>
    <m/>
    <m/>
    <m/>
    <m/>
    <n v="4"/>
    <m/>
    <n v="1"/>
    <m/>
    <m/>
  </r>
  <r>
    <n v="4"/>
    <n v="5"/>
    <s v="abundant"/>
    <n v="72.3"/>
    <n v="22.9"/>
    <n v="6.8"/>
    <n v="6.85"/>
    <n v="51.3"/>
    <n v="0.495"/>
    <n v="0.16957243172183678"/>
    <n v="2.1094941487640365E-2"/>
    <n v="-0.2321656362568951"/>
    <n v="0.51625448323720013"/>
    <n v="-0.36794030623205631"/>
    <n v="-0.48973056834653778"/>
    <x v="2"/>
    <x v="5"/>
    <n v="3"/>
    <n v="2"/>
    <m/>
    <n v="4"/>
    <m/>
    <m/>
    <m/>
    <m/>
    <m/>
    <n v="4"/>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8" applyNumberFormats="0" applyBorderFormats="0" applyFontFormats="0" applyPatternFormats="0" applyAlignmentFormats="0" applyWidthHeightFormats="1" dataCaption="Values" updatedVersion="4" minRefreshableVersion="3" useAutoFormatting="1" itemPrintTitles="1" createdVersion="4" indent="0" outline="1" outlineData="1" gridDropZones="1" multipleFieldFilters="0">
  <location ref="AG1:AM21" firstHeaderRow="1" firstDataRow="2" firstDataCol="1"/>
  <pivotFields count="31">
    <pivotField showAll="0"/>
    <pivotField showAll="0"/>
    <pivotField showAll="0"/>
    <pivotField dataField="1" showAll="0"/>
    <pivotField dataField="1" showAll="0"/>
    <pivotField dataField="1" showAll="0"/>
    <pivotField dataField="1" showAll="0"/>
    <pivotField dataField="1" showAll="0"/>
    <pivotField dataField="1" showAll="0"/>
    <pivotField showAll="0" defaultSubtotal="0"/>
    <pivotField showAll="0" defaultSubtotal="0"/>
    <pivotField showAll="0" defaultSubtotal="0"/>
    <pivotField showAll="0" defaultSubtotal="0"/>
    <pivotField showAll="0" defaultSubtotal="0"/>
    <pivotField showAll="0" defaultSubtotal="0"/>
    <pivotField axis="axisRow" showAll="0">
      <items count="4">
        <item x="1"/>
        <item x="2"/>
        <item x="0"/>
        <item t="default"/>
      </items>
    </pivotField>
    <pivotField axis="axisRow" showAll="0">
      <items count="10">
        <item x="8"/>
        <item x="3"/>
        <item x="5"/>
        <item x="0"/>
        <item x="1"/>
        <item x="2"/>
        <item x="4"/>
        <item x="6"/>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15"/>
    <field x="16"/>
  </rowFields>
  <rowItems count="19">
    <i>
      <x/>
    </i>
    <i r="1">
      <x v="2"/>
    </i>
    <i r="1">
      <x v="3"/>
    </i>
    <i r="1">
      <x v="4"/>
    </i>
    <i r="1">
      <x v="5"/>
    </i>
    <i r="1">
      <x v="7"/>
    </i>
    <i>
      <x v="1"/>
    </i>
    <i r="1">
      <x/>
    </i>
    <i r="1">
      <x v="2"/>
    </i>
    <i r="1">
      <x v="6"/>
    </i>
    <i r="1">
      <x v="7"/>
    </i>
    <i>
      <x v="2"/>
    </i>
    <i r="1">
      <x v="1"/>
    </i>
    <i r="1">
      <x v="2"/>
    </i>
    <i r="1">
      <x v="3"/>
    </i>
    <i r="1">
      <x v="4"/>
    </i>
    <i r="1">
      <x v="5"/>
    </i>
    <i r="1">
      <x v="8"/>
    </i>
    <i t="grand">
      <x/>
    </i>
  </rowItems>
  <colFields count="1">
    <field x="-2"/>
  </colFields>
  <colItems count="6">
    <i>
      <x/>
    </i>
    <i i="1">
      <x v="1"/>
    </i>
    <i i="2">
      <x v="2"/>
    </i>
    <i i="3">
      <x v="3"/>
    </i>
    <i i="4">
      <x v="4"/>
    </i>
    <i i="5">
      <x v="5"/>
    </i>
  </colItems>
  <dataFields count="6">
    <dataField name="Average of Pct_Sand" fld="3" subtotal="average" baseField="0" baseItem="0"/>
    <dataField name="Average of Pct_Silt" fld="4" subtotal="average" baseField="0" baseItem="0"/>
    <dataField name="Average of Pct_Clay" fld="5" subtotal="average" baseField="0" baseItem="0"/>
    <dataField name="Average of pH" fld="6" subtotal="average" baseField="0" baseItem="0"/>
    <dataField name="Average of H20_Capacity" fld="7" subtotal="average" baseField="0" baseItem="0"/>
    <dataField name="Average of Pct_OrgC" fld="8" subtotal="average" baseField="0" baseItem="0"/>
  </dataFields>
  <formats count="5">
    <format dxfId="4">
      <pivotArea collapsedLevelsAreSubtotals="1" fieldPosition="0">
        <references count="2">
          <reference field="15" count="1" selected="0">
            <x v="1"/>
          </reference>
          <reference field="16" count="1">
            <x v="0"/>
          </reference>
        </references>
      </pivotArea>
    </format>
    <format dxfId="3">
      <pivotArea dataOnly="0" labelOnly="1" fieldPosition="0">
        <references count="2">
          <reference field="15" count="1" selected="0">
            <x v="1"/>
          </reference>
          <reference field="16" count="1">
            <x v="0"/>
          </reference>
        </references>
      </pivotArea>
    </format>
    <format dxfId="2">
      <pivotArea grandRow="1" outline="0" collapsedLevelsAreSubtotals="1" fieldPosition="0"/>
    </format>
    <format dxfId="1">
      <pivotArea dataOnly="0" labelOnly="1" grandRow="1" outline="0" fieldPosition="0"/>
    </format>
    <format dxfId="0">
      <pivotArea type="all" dataOnly="0" outline="0" collapsedLevelsAreSubtotals="1" fieldPosition="0"/>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4" cacheId="38" applyNumberFormats="0" applyBorderFormats="0" applyFontFormats="0" applyPatternFormats="0" applyAlignmentFormats="0" applyWidthHeightFormats="1" dataCaption="Values" updatedVersion="4" minRefreshableVersion="3" useAutoFormatting="1" itemPrintTitles="1" createdVersion="4" indent="0" outline="1" outlineData="1" gridDropZones="1" multipleFieldFilters="0">
  <location ref="AG24:AK26" firstHeaderRow="1" firstDataRow="2" firstDataCol="1"/>
  <pivotFields count="31">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pivotField showAll="0"/>
    <pivotField dataField="1"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s>
  <rowItems count="1">
    <i/>
  </rowItems>
  <colFields count="1">
    <field x="-2"/>
  </colFields>
  <colItems count="4">
    <i>
      <x/>
    </i>
    <i i="1">
      <x v="1"/>
    </i>
    <i i="2">
      <x v="2"/>
    </i>
    <i i="3">
      <x v="3"/>
    </i>
  </colItems>
  <dataFields count="4">
    <dataField name="Count of A_caliginosa" fld="17" subtotal="count" baseField="0" baseItem="0"/>
    <dataField name="Count of D_octaedra" fld="19" subtotal="count" baseField="0" baseItem="0"/>
    <dataField name="Count of L_rubellus" fld="20" subtotal="count" baseField="0" baseItem="0"/>
    <dataField name="Count of L_terrestris" fld="21" subtotal="count" baseField="0" baseItem="0"/>
  </dataFields>
  <formats count="3">
    <format dxfId="7">
      <pivotArea grandRow="1" outline="0" fieldPosition="0"/>
    </format>
    <format dxfId="6">
      <pivotArea dataOnly="0" labelOnly="1" grandRow="1" outline="0" fieldPosition="0"/>
    </format>
    <format dxfId="5">
      <pivotArea type="all" dataOnly="0" outline="0" fieldPosition="0"/>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topLeftCell="A29" workbookViewId="0">
      <selection activeCell="D52" sqref="D52"/>
    </sheetView>
  </sheetViews>
  <sheetFormatPr baseColWidth="10" defaultColWidth="8.83203125" defaultRowHeight="14" x14ac:dyDescent="0"/>
  <cols>
    <col min="1" max="1" width="9.6640625" bestFit="1" customWidth="1"/>
    <col min="4" max="4" width="16.5" customWidth="1"/>
    <col min="14" max="14" width="20.6640625" customWidth="1"/>
    <col min="15" max="15" width="13.6640625" customWidth="1"/>
    <col min="16" max="16" width="14.5" customWidth="1"/>
  </cols>
  <sheetData>
    <row r="1" spans="1:4">
      <c r="A1" s="1">
        <v>41533</v>
      </c>
      <c r="B1" t="s">
        <v>0</v>
      </c>
      <c r="C1" t="s">
        <v>238</v>
      </c>
    </row>
    <row r="2" spans="1:4">
      <c r="C2" s="3" t="s">
        <v>183</v>
      </c>
    </row>
    <row r="3" spans="1:4">
      <c r="C3" s="2" t="s">
        <v>193</v>
      </c>
      <c r="D3" t="s">
        <v>1</v>
      </c>
    </row>
    <row r="4" spans="1:4">
      <c r="C4" s="2"/>
      <c r="D4" t="s">
        <v>2</v>
      </c>
    </row>
    <row r="5" spans="1:4">
      <c r="C5" s="2"/>
      <c r="D5" t="s">
        <v>9</v>
      </c>
    </row>
    <row r="6" spans="1:4">
      <c r="C6" s="2" t="s">
        <v>194</v>
      </c>
      <c r="D6" t="s">
        <v>124</v>
      </c>
    </row>
    <row r="7" spans="1:4">
      <c r="C7" s="2" t="s">
        <v>195</v>
      </c>
      <c r="D7" t="s">
        <v>125</v>
      </c>
    </row>
    <row r="9" spans="1:4">
      <c r="C9" s="3" t="s">
        <v>239</v>
      </c>
    </row>
    <row r="10" spans="1:4">
      <c r="C10" t="s">
        <v>189</v>
      </c>
    </row>
    <row r="11" spans="1:4">
      <c r="C11" t="s">
        <v>190</v>
      </c>
    </row>
    <row r="12" spans="1:4">
      <c r="C12" t="s">
        <v>191</v>
      </c>
    </row>
    <row r="13" spans="1:4">
      <c r="C13" t="s">
        <v>192</v>
      </c>
    </row>
    <row r="16" spans="1:4">
      <c r="C16" s="3" t="s">
        <v>184</v>
      </c>
    </row>
    <row r="17" spans="3:21">
      <c r="C17" t="s">
        <v>188</v>
      </c>
      <c r="E17" t="s">
        <v>8</v>
      </c>
    </row>
    <row r="18" spans="3:21">
      <c r="C18" s="3" t="s">
        <v>207</v>
      </c>
      <c r="D18" s="3"/>
      <c r="E18" t="s">
        <v>212</v>
      </c>
    </row>
    <row r="19" spans="3:21" ht="28" customHeight="1">
      <c r="C19" s="2" t="s">
        <v>193</v>
      </c>
      <c r="D19" t="s">
        <v>185</v>
      </c>
      <c r="E19" s="11" t="s">
        <v>196</v>
      </c>
      <c r="F19" s="11"/>
      <c r="G19" s="11"/>
      <c r="H19" s="11"/>
      <c r="I19" s="11"/>
      <c r="J19" s="11"/>
      <c r="K19" s="11"/>
      <c r="L19" s="11"/>
      <c r="M19" s="11"/>
      <c r="N19" s="11"/>
      <c r="O19" s="11"/>
      <c r="P19" s="11"/>
      <c r="Q19" s="11"/>
      <c r="R19" s="11"/>
      <c r="S19" s="11"/>
      <c r="T19" s="11"/>
      <c r="U19" s="11"/>
    </row>
    <row r="20" spans="3:21">
      <c r="C20" s="2"/>
    </row>
    <row r="21" spans="3:21">
      <c r="C21" s="2"/>
      <c r="E21" s="4" t="s">
        <v>156</v>
      </c>
      <c r="F21" s="4"/>
      <c r="G21" s="4"/>
      <c r="H21" s="4"/>
      <c r="I21" s="4"/>
      <c r="J21" s="4"/>
      <c r="K21" s="4"/>
      <c r="L21" s="4"/>
      <c r="M21" s="4"/>
      <c r="N21" s="5"/>
      <c r="O21" s="4" t="s">
        <v>204</v>
      </c>
      <c r="P21" s="4"/>
      <c r="Q21" s="4"/>
      <c r="R21" s="4"/>
      <c r="S21" s="4"/>
    </row>
    <row r="22" spans="3:21">
      <c r="C22" s="2"/>
      <c r="E22" s="6" t="s">
        <v>205</v>
      </c>
      <c r="F22" s="6" t="s">
        <v>131</v>
      </c>
      <c r="G22" s="5"/>
      <c r="H22" s="5"/>
      <c r="I22" s="5"/>
      <c r="J22" s="5"/>
      <c r="K22" s="5"/>
      <c r="L22" s="5"/>
      <c r="M22" s="5"/>
      <c r="N22" s="5"/>
      <c r="O22" s="6" t="s">
        <v>197</v>
      </c>
      <c r="P22" s="6" t="s">
        <v>199</v>
      </c>
      <c r="Q22" s="6" t="s">
        <v>200</v>
      </c>
    </row>
    <row r="23" spans="3:21">
      <c r="C23" s="2"/>
      <c r="E23">
        <v>1</v>
      </c>
      <c r="F23" t="s">
        <v>135</v>
      </c>
      <c r="N23" s="5"/>
      <c r="O23" t="s">
        <v>11</v>
      </c>
      <c r="P23" t="s">
        <v>132</v>
      </c>
    </row>
    <row r="24" spans="3:21">
      <c r="C24" s="2"/>
      <c r="E24">
        <v>2</v>
      </c>
      <c r="F24" t="s">
        <v>136</v>
      </c>
      <c r="N24" s="5"/>
      <c r="O24" t="s">
        <v>41</v>
      </c>
      <c r="P24" t="s">
        <v>132</v>
      </c>
    </row>
    <row r="25" spans="3:21">
      <c r="C25" s="2"/>
      <c r="E25">
        <v>3</v>
      </c>
      <c r="F25" t="s">
        <v>137</v>
      </c>
      <c r="N25" s="5"/>
      <c r="O25" t="s">
        <v>37</v>
      </c>
      <c r="P25" t="s">
        <v>198</v>
      </c>
    </row>
    <row r="26" spans="3:21">
      <c r="C26" s="2"/>
      <c r="E26">
        <v>4</v>
      </c>
      <c r="F26" t="s">
        <v>138</v>
      </c>
      <c r="N26" s="5"/>
      <c r="O26" t="s">
        <v>49</v>
      </c>
      <c r="P26" t="s">
        <v>133</v>
      </c>
      <c r="Q26" t="s">
        <v>201</v>
      </c>
    </row>
    <row r="27" spans="3:21">
      <c r="C27" s="2"/>
      <c r="E27">
        <v>5</v>
      </c>
      <c r="F27" t="s">
        <v>139</v>
      </c>
      <c r="N27" s="5"/>
      <c r="O27" t="s">
        <v>148</v>
      </c>
      <c r="P27" t="s">
        <v>132</v>
      </c>
    </row>
    <row r="28" spans="3:21">
      <c r="C28" s="2"/>
      <c r="E28">
        <v>6</v>
      </c>
      <c r="F28" t="s">
        <v>146</v>
      </c>
      <c r="N28" s="5"/>
      <c r="O28" t="s">
        <v>65</v>
      </c>
      <c r="P28" t="s">
        <v>133</v>
      </c>
    </row>
    <row r="29" spans="3:21">
      <c r="C29" s="2"/>
      <c r="E29">
        <v>7</v>
      </c>
      <c r="F29" t="s">
        <v>140</v>
      </c>
      <c r="N29" s="5"/>
      <c r="O29" t="s">
        <v>149</v>
      </c>
      <c r="P29" t="s">
        <v>132</v>
      </c>
    </row>
    <row r="30" spans="3:21">
      <c r="C30" s="2"/>
      <c r="E30">
        <v>8</v>
      </c>
      <c r="F30" t="s">
        <v>141</v>
      </c>
      <c r="N30" s="5"/>
      <c r="O30" t="s">
        <v>71</v>
      </c>
      <c r="P30" t="s">
        <v>134</v>
      </c>
      <c r="Q30" t="s">
        <v>202</v>
      </c>
    </row>
    <row r="31" spans="3:21">
      <c r="C31" s="2"/>
      <c r="E31">
        <v>9</v>
      </c>
      <c r="F31" t="s">
        <v>147</v>
      </c>
      <c r="N31" s="5"/>
      <c r="O31" t="s">
        <v>150</v>
      </c>
      <c r="P31" t="s">
        <v>134</v>
      </c>
    </row>
    <row r="32" spans="3:21">
      <c r="C32" s="2"/>
      <c r="E32">
        <v>10</v>
      </c>
      <c r="F32" t="s">
        <v>142</v>
      </c>
      <c r="N32" s="5"/>
      <c r="O32" t="s">
        <v>151</v>
      </c>
      <c r="P32" t="s">
        <v>134</v>
      </c>
    </row>
    <row r="33" spans="3:18">
      <c r="C33" s="2"/>
      <c r="E33">
        <v>11</v>
      </c>
      <c r="F33" t="s">
        <v>143</v>
      </c>
      <c r="N33" s="5"/>
      <c r="O33" t="s">
        <v>152</v>
      </c>
      <c r="P33" t="s">
        <v>134</v>
      </c>
    </row>
    <row r="34" spans="3:18">
      <c r="C34" s="2"/>
      <c r="E34">
        <v>12</v>
      </c>
      <c r="F34" t="s">
        <v>144</v>
      </c>
      <c r="N34" s="5"/>
      <c r="O34" t="s">
        <v>104</v>
      </c>
      <c r="P34" t="s">
        <v>134</v>
      </c>
    </row>
    <row r="35" spans="3:18">
      <c r="C35" s="2"/>
      <c r="E35">
        <v>13</v>
      </c>
      <c r="F35" t="s">
        <v>145</v>
      </c>
      <c r="N35" s="5"/>
      <c r="O35" t="s">
        <v>103</v>
      </c>
      <c r="P35" t="s">
        <v>134</v>
      </c>
    </row>
    <row r="36" spans="3:18">
      <c r="C36" s="2"/>
      <c r="N36" s="5"/>
      <c r="O36" t="s">
        <v>106</v>
      </c>
      <c r="P36" t="s">
        <v>132</v>
      </c>
    </row>
    <row r="37" spans="3:18">
      <c r="C37" s="2"/>
      <c r="E37" s="4" t="s">
        <v>158</v>
      </c>
      <c r="F37" s="4"/>
      <c r="G37" s="4"/>
      <c r="H37" s="4"/>
      <c r="I37" s="4"/>
      <c r="J37" s="4"/>
      <c r="K37" s="4"/>
      <c r="L37" s="4"/>
      <c r="M37" s="4"/>
      <c r="N37" s="5"/>
      <c r="O37" t="s">
        <v>112</v>
      </c>
      <c r="P37" t="s">
        <v>133</v>
      </c>
      <c r="Q37" t="s">
        <v>202</v>
      </c>
    </row>
    <row r="38" spans="3:18">
      <c r="C38" s="2"/>
      <c r="E38" t="s">
        <v>157</v>
      </c>
      <c r="F38" t="s">
        <v>206</v>
      </c>
      <c r="N38" s="5"/>
      <c r="O38" t="s">
        <v>153</v>
      </c>
      <c r="P38" t="s">
        <v>133</v>
      </c>
      <c r="Q38" t="s">
        <v>203</v>
      </c>
    </row>
    <row r="39" spans="3:18">
      <c r="C39" s="2"/>
      <c r="E39">
        <v>4</v>
      </c>
      <c r="F39" t="s">
        <v>159</v>
      </c>
      <c r="N39" s="5"/>
      <c r="O39" t="s">
        <v>154</v>
      </c>
      <c r="P39" t="s">
        <v>132</v>
      </c>
    </row>
    <row r="40" spans="3:18">
      <c r="C40" s="2"/>
      <c r="E40">
        <v>3</v>
      </c>
      <c r="F40" t="s">
        <v>160</v>
      </c>
      <c r="N40" s="5"/>
      <c r="O40" t="s">
        <v>128</v>
      </c>
      <c r="P40" t="s">
        <v>133</v>
      </c>
    </row>
    <row r="41" spans="3:18">
      <c r="C41" s="2"/>
      <c r="E41">
        <v>2</v>
      </c>
      <c r="F41" t="s">
        <v>161</v>
      </c>
      <c r="O41" s="11" t="s">
        <v>213</v>
      </c>
      <c r="P41" s="11"/>
      <c r="Q41" s="11"/>
      <c r="R41" s="11"/>
    </row>
    <row r="42" spans="3:18">
      <c r="C42" s="2"/>
      <c r="E42">
        <v>1</v>
      </c>
      <c r="F42" t="s">
        <v>162</v>
      </c>
      <c r="O42" s="11"/>
      <c r="P42" s="11"/>
      <c r="Q42" s="11"/>
      <c r="R42" s="11"/>
    </row>
    <row r="43" spans="3:18">
      <c r="C43" s="2"/>
      <c r="E43" t="s">
        <v>155</v>
      </c>
      <c r="F43" t="s">
        <v>163</v>
      </c>
      <c r="O43" t="s">
        <v>214</v>
      </c>
    </row>
    <row r="44" spans="3:18">
      <c r="C44" s="2"/>
      <c r="E44" t="s">
        <v>164</v>
      </c>
    </row>
    <row r="45" spans="3:18">
      <c r="C45" s="2"/>
    </row>
    <row r="46" spans="3:18">
      <c r="C46" s="2"/>
    </row>
    <row r="47" spans="3:18">
      <c r="C47" s="2" t="s">
        <v>194</v>
      </c>
      <c r="D47" t="s">
        <v>186</v>
      </c>
      <c r="E47" t="s">
        <v>211</v>
      </c>
    </row>
    <row r="48" spans="3:18">
      <c r="C48" s="2"/>
    </row>
    <row r="49" spans="1:5">
      <c r="C49" s="2" t="s">
        <v>195</v>
      </c>
      <c r="D49" t="s">
        <v>187</v>
      </c>
      <c r="E49" t="s">
        <v>208</v>
      </c>
    </row>
    <row r="50" spans="1:5">
      <c r="E50" t="s">
        <v>209</v>
      </c>
    </row>
    <row r="51" spans="1:5">
      <c r="E51" t="s">
        <v>210</v>
      </c>
    </row>
    <row r="54" spans="1:5">
      <c r="A54" s="1">
        <v>41536</v>
      </c>
      <c r="B54" t="s">
        <v>0</v>
      </c>
      <c r="C54" t="s">
        <v>222</v>
      </c>
    </row>
    <row r="55" spans="1:5">
      <c r="C55" t="s">
        <v>223</v>
      </c>
    </row>
  </sheetData>
  <mergeCells count="2">
    <mergeCell ref="E19:U19"/>
    <mergeCell ref="O41:R42"/>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M131"/>
  <sheetViews>
    <sheetView topLeftCell="B87" zoomScale="150" zoomScaleNormal="150" zoomScalePageLayoutView="150" workbookViewId="0">
      <selection activeCell="J20" sqref="J1:J1048576"/>
    </sheetView>
  </sheetViews>
  <sheetFormatPr baseColWidth="10" defaultColWidth="8.83203125" defaultRowHeight="14" x14ac:dyDescent="0"/>
  <cols>
    <col min="1" max="1" width="10.83203125" bestFit="1" customWidth="1"/>
    <col min="3" max="3" width="18" bestFit="1" customWidth="1"/>
    <col min="4" max="4" width="28.1640625" bestFit="1" customWidth="1"/>
    <col min="5" max="5" width="13.83203125" bestFit="1" customWidth="1"/>
    <col min="9" max="9" width="21" bestFit="1" customWidth="1"/>
  </cols>
  <sheetData>
    <row r="1" spans="1:13">
      <c r="A1" t="s">
        <v>3</v>
      </c>
      <c r="B1" t="s">
        <v>10</v>
      </c>
      <c r="C1" t="s">
        <v>31</v>
      </c>
      <c r="D1" t="s">
        <v>4</v>
      </c>
      <c r="E1" t="s">
        <v>199</v>
      </c>
      <c r="F1" t="s">
        <v>215</v>
      </c>
      <c r="G1" t="s">
        <v>13</v>
      </c>
      <c r="H1" t="s">
        <v>12</v>
      </c>
      <c r="I1" t="s">
        <v>15</v>
      </c>
      <c r="J1" t="s">
        <v>5</v>
      </c>
      <c r="K1" t="s">
        <v>6</v>
      </c>
      <c r="L1" t="s">
        <v>7</v>
      </c>
      <c r="M1" t="s">
        <v>130</v>
      </c>
    </row>
    <row r="2" spans="1:13">
      <c r="B2">
        <v>16</v>
      </c>
      <c r="C2" t="s">
        <v>32</v>
      </c>
      <c r="D2" t="s">
        <v>34</v>
      </c>
      <c r="E2" t="s">
        <v>132</v>
      </c>
      <c r="F2" t="s">
        <v>202</v>
      </c>
      <c r="G2" t="s">
        <v>30</v>
      </c>
      <c r="H2" t="s">
        <v>14</v>
      </c>
      <c r="I2" t="s">
        <v>72</v>
      </c>
      <c r="J2" t="s">
        <v>19</v>
      </c>
      <c r="K2" t="s">
        <v>25</v>
      </c>
      <c r="L2">
        <v>4</v>
      </c>
      <c r="M2" t="s">
        <v>77</v>
      </c>
    </row>
    <row r="3" spans="1:13">
      <c r="B3">
        <v>16</v>
      </c>
      <c r="C3" t="s">
        <v>32</v>
      </c>
      <c r="D3" t="s">
        <v>34</v>
      </c>
      <c r="E3" t="s">
        <v>132</v>
      </c>
      <c r="F3" t="s">
        <v>202</v>
      </c>
      <c r="G3" t="s">
        <v>30</v>
      </c>
      <c r="H3" t="s">
        <v>14</v>
      </c>
      <c r="I3" t="s">
        <v>83</v>
      </c>
      <c r="J3" t="s">
        <v>19</v>
      </c>
      <c r="K3" t="s">
        <v>25</v>
      </c>
      <c r="L3">
        <v>4</v>
      </c>
      <c r="M3" t="s">
        <v>73</v>
      </c>
    </row>
    <row r="4" spans="1:13">
      <c r="B4">
        <v>16</v>
      </c>
      <c r="C4" t="s">
        <v>32</v>
      </c>
      <c r="D4" t="s">
        <v>34</v>
      </c>
      <c r="E4" t="s">
        <v>132</v>
      </c>
      <c r="F4" t="s">
        <v>202</v>
      </c>
      <c r="G4" t="s">
        <v>30</v>
      </c>
      <c r="H4" t="s">
        <v>14</v>
      </c>
      <c r="I4" t="s">
        <v>16</v>
      </c>
      <c r="J4" t="s">
        <v>20</v>
      </c>
      <c r="K4" t="s">
        <v>26</v>
      </c>
      <c r="L4">
        <v>26</v>
      </c>
    </row>
    <row r="5" spans="1:13">
      <c r="B5">
        <v>16</v>
      </c>
      <c r="C5" t="s">
        <v>32</v>
      </c>
      <c r="D5" t="s">
        <v>34</v>
      </c>
      <c r="E5" t="s">
        <v>132</v>
      </c>
      <c r="F5" t="s">
        <v>202</v>
      </c>
      <c r="G5" t="s">
        <v>30</v>
      </c>
      <c r="H5" t="s">
        <v>14</v>
      </c>
      <c r="I5" t="s">
        <v>17</v>
      </c>
      <c r="J5" t="s">
        <v>21</v>
      </c>
      <c r="K5">
        <v>344</v>
      </c>
      <c r="L5" t="s">
        <v>48</v>
      </c>
    </row>
    <row r="6" spans="1:13">
      <c r="B6">
        <v>16</v>
      </c>
      <c r="C6" t="s">
        <v>32</v>
      </c>
      <c r="D6" t="s">
        <v>34</v>
      </c>
      <c r="E6" t="s">
        <v>132</v>
      </c>
      <c r="F6" t="s">
        <v>202</v>
      </c>
      <c r="G6" t="s">
        <v>30</v>
      </c>
      <c r="H6" t="s">
        <v>14</v>
      </c>
      <c r="I6" t="s">
        <v>84</v>
      </c>
      <c r="J6" t="s">
        <v>22</v>
      </c>
      <c r="K6" t="s">
        <v>25</v>
      </c>
      <c r="L6">
        <v>30</v>
      </c>
      <c r="M6" t="s">
        <v>73</v>
      </c>
    </row>
    <row r="7" spans="1:13">
      <c r="B7">
        <v>16</v>
      </c>
      <c r="C7" t="s">
        <v>32</v>
      </c>
      <c r="D7" t="s">
        <v>34</v>
      </c>
      <c r="E7" t="s">
        <v>132</v>
      </c>
      <c r="F7" t="s">
        <v>202</v>
      </c>
      <c r="G7" t="s">
        <v>30</v>
      </c>
      <c r="H7" t="s">
        <v>14</v>
      </c>
      <c r="I7" t="s">
        <v>85</v>
      </c>
      <c r="J7" t="s">
        <v>22</v>
      </c>
      <c r="K7" t="s">
        <v>25</v>
      </c>
      <c r="L7">
        <v>33</v>
      </c>
      <c r="M7" t="s">
        <v>42</v>
      </c>
    </row>
    <row r="8" spans="1:13">
      <c r="B8">
        <v>16</v>
      </c>
      <c r="C8" t="s">
        <v>33</v>
      </c>
      <c r="D8" t="s">
        <v>34</v>
      </c>
      <c r="E8" t="s">
        <v>132</v>
      </c>
      <c r="F8" t="s">
        <v>202</v>
      </c>
      <c r="G8" t="s">
        <v>30</v>
      </c>
      <c r="H8" t="s">
        <v>14</v>
      </c>
      <c r="I8" t="s">
        <v>86</v>
      </c>
      <c r="J8" t="s">
        <v>19</v>
      </c>
      <c r="K8" t="s">
        <v>25</v>
      </c>
      <c r="L8" t="s">
        <v>48</v>
      </c>
      <c r="M8" t="s">
        <v>77</v>
      </c>
    </row>
    <row r="9" spans="1:13">
      <c r="B9">
        <v>16</v>
      </c>
      <c r="C9" t="s">
        <v>32</v>
      </c>
      <c r="D9" t="s">
        <v>34</v>
      </c>
      <c r="E9" t="s">
        <v>132</v>
      </c>
      <c r="F9" t="s">
        <v>202</v>
      </c>
      <c r="G9" t="s">
        <v>30</v>
      </c>
      <c r="H9" t="s">
        <v>29</v>
      </c>
      <c r="I9" t="s">
        <v>87</v>
      </c>
      <c r="J9" t="s">
        <v>23</v>
      </c>
      <c r="K9" t="s">
        <v>27</v>
      </c>
      <c r="L9">
        <v>12</v>
      </c>
      <c r="M9" t="s">
        <v>73</v>
      </c>
    </row>
    <row r="10" spans="1:13">
      <c r="B10">
        <v>16</v>
      </c>
      <c r="C10" t="s">
        <v>32</v>
      </c>
      <c r="D10" t="s">
        <v>34</v>
      </c>
      <c r="E10" t="s">
        <v>132</v>
      </c>
      <c r="F10" t="s">
        <v>202</v>
      </c>
      <c r="G10" t="s">
        <v>30</v>
      </c>
      <c r="H10" t="s">
        <v>29</v>
      </c>
      <c r="I10" t="s">
        <v>87</v>
      </c>
      <c r="J10" t="s">
        <v>24</v>
      </c>
      <c r="K10" t="s">
        <v>28</v>
      </c>
      <c r="L10">
        <v>5</v>
      </c>
      <c r="M10" t="s">
        <v>73</v>
      </c>
    </row>
    <row r="11" spans="1:13">
      <c r="B11">
        <v>17</v>
      </c>
      <c r="C11" t="s">
        <v>32</v>
      </c>
      <c r="D11" t="s">
        <v>35</v>
      </c>
      <c r="E11" t="s">
        <v>132</v>
      </c>
      <c r="F11" t="s">
        <v>202</v>
      </c>
      <c r="G11" t="s">
        <v>30</v>
      </c>
      <c r="H11" t="s">
        <v>14</v>
      </c>
      <c r="I11" t="s">
        <v>17</v>
      </c>
      <c r="J11" t="s">
        <v>21</v>
      </c>
      <c r="K11">
        <v>344</v>
      </c>
      <c r="L11" t="s">
        <v>48</v>
      </c>
    </row>
    <row r="12" spans="1:13">
      <c r="B12">
        <v>18</v>
      </c>
      <c r="C12" t="s">
        <v>32</v>
      </c>
      <c r="D12" t="s">
        <v>37</v>
      </c>
      <c r="E12" t="s">
        <v>132</v>
      </c>
      <c r="F12" t="s">
        <v>202</v>
      </c>
      <c r="G12" t="s">
        <v>30</v>
      </c>
      <c r="H12" t="s">
        <v>14</v>
      </c>
      <c r="I12" t="s">
        <v>36</v>
      </c>
      <c r="J12" t="s">
        <v>19</v>
      </c>
      <c r="K12" t="s">
        <v>25</v>
      </c>
      <c r="L12">
        <v>4</v>
      </c>
    </row>
    <row r="13" spans="1:13">
      <c r="B13">
        <v>18</v>
      </c>
      <c r="C13" t="s">
        <v>33</v>
      </c>
      <c r="D13" t="s">
        <v>37</v>
      </c>
      <c r="E13" t="s">
        <v>132</v>
      </c>
      <c r="F13" t="s">
        <v>202</v>
      </c>
      <c r="G13" t="s">
        <v>30</v>
      </c>
      <c r="H13" t="s">
        <v>14</v>
      </c>
      <c r="I13" t="s">
        <v>36</v>
      </c>
      <c r="J13" t="s">
        <v>48</v>
      </c>
      <c r="K13" t="s">
        <v>48</v>
      </c>
      <c r="L13" t="s">
        <v>48</v>
      </c>
    </row>
    <row r="14" spans="1:13">
      <c r="B14">
        <v>18</v>
      </c>
      <c r="C14" t="s">
        <v>32</v>
      </c>
      <c r="D14" t="s">
        <v>37</v>
      </c>
      <c r="E14" t="s">
        <v>132</v>
      </c>
      <c r="F14" t="s">
        <v>202</v>
      </c>
      <c r="G14" t="s">
        <v>30</v>
      </c>
      <c r="H14" t="s">
        <v>29</v>
      </c>
      <c r="I14" t="s">
        <v>39</v>
      </c>
      <c r="J14" t="s">
        <v>24</v>
      </c>
      <c r="K14" t="s">
        <v>40</v>
      </c>
      <c r="L14">
        <v>28</v>
      </c>
    </row>
    <row r="15" spans="1:13">
      <c r="B15">
        <v>19</v>
      </c>
      <c r="C15" t="s">
        <v>32</v>
      </c>
      <c r="D15" t="s">
        <v>41</v>
      </c>
      <c r="E15" t="s">
        <v>132</v>
      </c>
      <c r="F15" t="s">
        <v>202</v>
      </c>
      <c r="G15" t="s">
        <v>30</v>
      </c>
      <c r="H15" t="s">
        <v>14</v>
      </c>
      <c r="I15" t="s">
        <v>42</v>
      </c>
      <c r="J15" t="s">
        <v>19</v>
      </c>
      <c r="K15" t="s">
        <v>25</v>
      </c>
      <c r="L15">
        <v>4</v>
      </c>
    </row>
    <row r="16" spans="1:13">
      <c r="B16">
        <v>19</v>
      </c>
      <c r="C16" t="s">
        <v>32</v>
      </c>
      <c r="D16" t="s">
        <v>41</v>
      </c>
      <c r="E16" t="s">
        <v>132</v>
      </c>
      <c r="F16" t="s">
        <v>202</v>
      </c>
      <c r="G16" t="s">
        <v>30</v>
      </c>
      <c r="H16" t="s">
        <v>14</v>
      </c>
      <c r="I16" t="s">
        <v>16</v>
      </c>
      <c r="J16" t="s">
        <v>20</v>
      </c>
      <c r="K16" t="s">
        <v>26</v>
      </c>
      <c r="L16">
        <v>26</v>
      </c>
    </row>
    <row r="17" spans="2:13">
      <c r="B17">
        <v>19</v>
      </c>
      <c r="C17" t="s">
        <v>32</v>
      </c>
      <c r="D17" t="s">
        <v>41</v>
      </c>
      <c r="E17" t="s">
        <v>132</v>
      </c>
      <c r="F17" t="s">
        <v>202</v>
      </c>
      <c r="G17" t="s">
        <v>30</v>
      </c>
      <c r="H17" t="s">
        <v>14</v>
      </c>
      <c r="I17" t="s">
        <v>43</v>
      </c>
      <c r="J17" t="s">
        <v>21</v>
      </c>
      <c r="K17">
        <v>344</v>
      </c>
      <c r="L17" t="s">
        <v>48</v>
      </c>
    </row>
    <row r="18" spans="2:13">
      <c r="B18">
        <v>19</v>
      </c>
      <c r="C18" t="s">
        <v>32</v>
      </c>
      <c r="D18" t="s">
        <v>41</v>
      </c>
      <c r="E18" t="s">
        <v>132</v>
      </c>
      <c r="F18" t="s">
        <v>202</v>
      </c>
      <c r="G18" t="s">
        <v>30</v>
      </c>
      <c r="H18" t="s">
        <v>14</v>
      </c>
      <c r="I18" t="s">
        <v>42</v>
      </c>
      <c r="J18" t="s">
        <v>22</v>
      </c>
      <c r="K18" t="s">
        <v>25</v>
      </c>
      <c r="L18">
        <v>33</v>
      </c>
    </row>
    <row r="19" spans="2:13">
      <c r="B19">
        <v>19</v>
      </c>
      <c r="C19" t="s">
        <v>32</v>
      </c>
      <c r="D19" t="s">
        <v>41</v>
      </c>
      <c r="E19" t="s">
        <v>132</v>
      </c>
      <c r="F19" t="s">
        <v>202</v>
      </c>
      <c r="G19" t="s">
        <v>30</v>
      </c>
      <c r="H19" t="s">
        <v>14</v>
      </c>
      <c r="I19" t="s">
        <v>44</v>
      </c>
      <c r="J19" t="s">
        <v>19</v>
      </c>
      <c r="K19" t="s">
        <v>25</v>
      </c>
      <c r="L19">
        <v>29</v>
      </c>
    </row>
    <row r="20" spans="2:13">
      <c r="B20">
        <v>19</v>
      </c>
      <c r="C20" t="s">
        <v>32</v>
      </c>
      <c r="D20" t="s">
        <v>41</v>
      </c>
      <c r="E20" t="s">
        <v>132</v>
      </c>
      <c r="F20" t="s">
        <v>202</v>
      </c>
      <c r="G20" t="s">
        <v>30</v>
      </c>
      <c r="H20" t="s">
        <v>29</v>
      </c>
      <c r="I20" t="s">
        <v>87</v>
      </c>
      <c r="J20" t="s">
        <v>23</v>
      </c>
      <c r="K20" t="s">
        <v>27</v>
      </c>
      <c r="L20">
        <v>12</v>
      </c>
      <c r="M20" t="s">
        <v>78</v>
      </c>
    </row>
    <row r="21" spans="2:13">
      <c r="B21">
        <v>19</v>
      </c>
      <c r="C21" t="s">
        <v>32</v>
      </c>
      <c r="D21" t="s">
        <v>41</v>
      </c>
      <c r="E21" t="s">
        <v>132</v>
      </c>
      <c r="F21" t="s">
        <v>202</v>
      </c>
      <c r="G21" t="s">
        <v>30</v>
      </c>
      <c r="H21" t="s">
        <v>29</v>
      </c>
      <c r="I21" t="s">
        <v>18</v>
      </c>
      <c r="J21" t="s">
        <v>24</v>
      </c>
      <c r="K21" t="s">
        <v>28</v>
      </c>
      <c r="L21">
        <v>13</v>
      </c>
      <c r="M21" t="s">
        <v>73</v>
      </c>
    </row>
    <row r="22" spans="2:13">
      <c r="B22">
        <v>19</v>
      </c>
      <c r="C22" t="s">
        <v>32</v>
      </c>
      <c r="D22" t="s">
        <v>41</v>
      </c>
      <c r="E22" t="s">
        <v>132</v>
      </c>
      <c r="F22" t="s">
        <v>202</v>
      </c>
      <c r="G22" t="s">
        <v>30</v>
      </c>
      <c r="H22" t="s">
        <v>29</v>
      </c>
      <c r="I22" t="s">
        <v>87</v>
      </c>
      <c r="J22" t="s">
        <v>24</v>
      </c>
      <c r="K22" t="s">
        <v>40</v>
      </c>
      <c r="L22">
        <v>17</v>
      </c>
      <c r="M22" t="s">
        <v>73</v>
      </c>
    </row>
    <row r="23" spans="2:13">
      <c r="B23">
        <v>19</v>
      </c>
      <c r="C23" t="s">
        <v>32</v>
      </c>
      <c r="D23" t="s">
        <v>41</v>
      </c>
      <c r="E23" t="s">
        <v>132</v>
      </c>
      <c r="F23" t="s">
        <v>202</v>
      </c>
      <c r="G23" t="s">
        <v>30</v>
      </c>
      <c r="H23" t="s">
        <v>29</v>
      </c>
      <c r="I23" t="s">
        <v>58</v>
      </c>
      <c r="J23" t="s">
        <v>24</v>
      </c>
      <c r="K23" t="s">
        <v>40</v>
      </c>
      <c r="L23">
        <v>21</v>
      </c>
      <c r="M23" t="s">
        <v>79</v>
      </c>
    </row>
    <row r="24" spans="2:13">
      <c r="B24">
        <v>19</v>
      </c>
      <c r="C24" t="s">
        <v>32</v>
      </c>
      <c r="D24" t="s">
        <v>41</v>
      </c>
      <c r="E24" t="s">
        <v>132</v>
      </c>
      <c r="F24" t="s">
        <v>202</v>
      </c>
      <c r="G24" t="s">
        <v>30</v>
      </c>
      <c r="H24" t="s">
        <v>29</v>
      </c>
      <c r="I24" t="s">
        <v>76</v>
      </c>
      <c r="J24" t="s">
        <v>24</v>
      </c>
      <c r="K24" t="s">
        <v>28</v>
      </c>
      <c r="L24">
        <v>5</v>
      </c>
      <c r="M24" t="s">
        <v>73</v>
      </c>
    </row>
    <row r="25" spans="2:13">
      <c r="B25">
        <v>19</v>
      </c>
      <c r="C25" t="s">
        <v>32</v>
      </c>
      <c r="D25" t="s">
        <v>41</v>
      </c>
      <c r="E25" t="s">
        <v>132</v>
      </c>
      <c r="F25" t="s">
        <v>202</v>
      </c>
      <c r="G25" t="s">
        <v>30</v>
      </c>
      <c r="H25" t="s">
        <v>29</v>
      </c>
      <c r="I25" t="s">
        <v>45</v>
      </c>
      <c r="J25" t="s">
        <v>24</v>
      </c>
      <c r="K25" t="s">
        <v>40</v>
      </c>
      <c r="L25">
        <v>26</v>
      </c>
    </row>
    <row r="26" spans="2:13">
      <c r="B26">
        <v>19</v>
      </c>
      <c r="C26" t="s">
        <v>32</v>
      </c>
      <c r="D26" t="s">
        <v>41</v>
      </c>
      <c r="E26" t="s">
        <v>132</v>
      </c>
      <c r="F26" t="s">
        <v>202</v>
      </c>
      <c r="G26" t="s">
        <v>30</v>
      </c>
      <c r="H26" t="s">
        <v>29</v>
      </c>
      <c r="I26" t="s">
        <v>46</v>
      </c>
      <c r="J26" t="s">
        <v>23</v>
      </c>
      <c r="K26" t="s">
        <v>47</v>
      </c>
      <c r="L26">
        <v>33</v>
      </c>
    </row>
    <row r="27" spans="2:13">
      <c r="B27">
        <v>20</v>
      </c>
      <c r="C27" t="s">
        <v>32</v>
      </c>
      <c r="D27" t="s">
        <v>49</v>
      </c>
      <c r="E27" t="s">
        <v>133</v>
      </c>
      <c r="F27" t="s">
        <v>201</v>
      </c>
      <c r="G27" t="s">
        <v>30</v>
      </c>
      <c r="H27" t="s">
        <v>14</v>
      </c>
      <c r="I27" t="s">
        <v>50</v>
      </c>
      <c r="J27" t="s">
        <v>22</v>
      </c>
      <c r="K27" t="s">
        <v>25</v>
      </c>
      <c r="L27">
        <v>28</v>
      </c>
    </row>
    <row r="28" spans="2:13">
      <c r="B28">
        <v>20</v>
      </c>
      <c r="C28" t="s">
        <v>32</v>
      </c>
      <c r="D28" t="s">
        <v>49</v>
      </c>
      <c r="E28" t="s">
        <v>133</v>
      </c>
      <c r="F28" t="s">
        <v>201</v>
      </c>
      <c r="G28" t="s">
        <v>30</v>
      </c>
      <c r="H28" t="s">
        <v>14</v>
      </c>
      <c r="I28" t="s">
        <v>44</v>
      </c>
      <c r="J28" t="s">
        <v>19</v>
      </c>
      <c r="K28" t="s">
        <v>25</v>
      </c>
      <c r="L28">
        <v>28</v>
      </c>
    </row>
    <row r="29" spans="2:13">
      <c r="B29">
        <v>20</v>
      </c>
      <c r="C29" t="s">
        <v>32</v>
      </c>
      <c r="D29" t="s">
        <v>49</v>
      </c>
      <c r="E29" t="s">
        <v>133</v>
      </c>
      <c r="F29" t="s">
        <v>201</v>
      </c>
      <c r="G29" t="s">
        <v>30</v>
      </c>
      <c r="H29" t="s">
        <v>14</v>
      </c>
      <c r="I29" t="s">
        <v>42</v>
      </c>
      <c r="J29" t="s">
        <v>22</v>
      </c>
      <c r="K29" t="s">
        <v>25</v>
      </c>
      <c r="L29">
        <v>33</v>
      </c>
    </row>
    <row r="30" spans="2:13">
      <c r="B30">
        <v>20</v>
      </c>
      <c r="C30" t="s">
        <v>32</v>
      </c>
      <c r="D30" t="s">
        <v>49</v>
      </c>
      <c r="E30" t="s">
        <v>133</v>
      </c>
      <c r="F30" t="s">
        <v>201</v>
      </c>
      <c r="G30" t="s">
        <v>30</v>
      </c>
      <c r="H30" t="s">
        <v>14</v>
      </c>
      <c r="I30" t="s">
        <v>80</v>
      </c>
      <c r="J30" t="s">
        <v>22</v>
      </c>
      <c r="K30" t="s">
        <v>25</v>
      </c>
      <c r="L30">
        <v>18</v>
      </c>
    </row>
    <row r="31" spans="2:13">
      <c r="B31">
        <v>20</v>
      </c>
      <c r="C31" t="s">
        <v>32</v>
      </c>
      <c r="D31" t="s">
        <v>49</v>
      </c>
      <c r="E31" t="s">
        <v>133</v>
      </c>
      <c r="F31" t="s">
        <v>201</v>
      </c>
      <c r="G31" t="s">
        <v>30</v>
      </c>
      <c r="H31" t="s">
        <v>14</v>
      </c>
      <c r="I31" t="s">
        <v>51</v>
      </c>
      <c r="J31" t="s">
        <v>22</v>
      </c>
      <c r="K31" t="s">
        <v>25</v>
      </c>
      <c r="L31">
        <v>25</v>
      </c>
    </row>
    <row r="32" spans="2:13">
      <c r="B32">
        <v>20</v>
      </c>
      <c r="C32" t="s">
        <v>32</v>
      </c>
      <c r="D32" t="s">
        <v>49</v>
      </c>
      <c r="E32" t="s">
        <v>133</v>
      </c>
      <c r="F32" t="s">
        <v>201</v>
      </c>
      <c r="G32" t="s">
        <v>30</v>
      </c>
      <c r="H32" t="s">
        <v>14</v>
      </c>
      <c r="I32" t="s">
        <v>16</v>
      </c>
      <c r="J32" t="s">
        <v>20</v>
      </c>
      <c r="K32" t="s">
        <v>26</v>
      </c>
      <c r="L32">
        <v>26</v>
      </c>
    </row>
    <row r="33" spans="2:13">
      <c r="B33">
        <v>20</v>
      </c>
      <c r="C33" t="s">
        <v>32</v>
      </c>
      <c r="D33" t="s">
        <v>49</v>
      </c>
      <c r="E33" t="s">
        <v>133</v>
      </c>
      <c r="F33" t="s">
        <v>201</v>
      </c>
      <c r="G33" t="s">
        <v>30</v>
      </c>
      <c r="H33" t="s">
        <v>14</v>
      </c>
      <c r="I33" t="s">
        <v>17</v>
      </c>
      <c r="J33" t="s">
        <v>21</v>
      </c>
      <c r="K33">
        <v>344</v>
      </c>
      <c r="L33" t="s">
        <v>48</v>
      </c>
    </row>
    <row r="34" spans="2:13">
      <c r="B34">
        <v>20</v>
      </c>
      <c r="C34" t="s">
        <v>32</v>
      </c>
      <c r="D34" t="s">
        <v>49</v>
      </c>
      <c r="E34" t="s">
        <v>133</v>
      </c>
      <c r="F34" t="s">
        <v>201</v>
      </c>
      <c r="G34" t="s">
        <v>30</v>
      </c>
      <c r="H34" t="s">
        <v>14</v>
      </c>
      <c r="I34" t="s">
        <v>55</v>
      </c>
      <c r="J34" t="s">
        <v>22</v>
      </c>
      <c r="K34" t="s">
        <v>25</v>
      </c>
      <c r="L34">
        <v>35</v>
      </c>
    </row>
    <row r="35" spans="2:13">
      <c r="B35">
        <v>20</v>
      </c>
      <c r="C35" t="s">
        <v>32</v>
      </c>
      <c r="D35" t="s">
        <v>49</v>
      </c>
      <c r="E35" t="s">
        <v>133</v>
      </c>
      <c r="F35" t="s">
        <v>201</v>
      </c>
      <c r="G35" t="s">
        <v>30</v>
      </c>
      <c r="H35" t="s">
        <v>14</v>
      </c>
      <c r="I35" t="s">
        <v>88</v>
      </c>
      <c r="J35" t="s">
        <v>22</v>
      </c>
      <c r="K35" t="s">
        <v>25</v>
      </c>
      <c r="L35">
        <v>30</v>
      </c>
      <c r="M35" t="s">
        <v>73</v>
      </c>
    </row>
    <row r="36" spans="2:13">
      <c r="B36">
        <v>20</v>
      </c>
      <c r="C36" t="s">
        <v>32</v>
      </c>
      <c r="D36" t="s">
        <v>49</v>
      </c>
      <c r="E36" t="s">
        <v>133</v>
      </c>
      <c r="F36" t="s">
        <v>201</v>
      </c>
      <c r="G36" t="s">
        <v>30</v>
      </c>
      <c r="H36" t="s">
        <v>14</v>
      </c>
      <c r="I36" t="s">
        <v>42</v>
      </c>
      <c r="J36" t="s">
        <v>19</v>
      </c>
      <c r="K36" t="s">
        <v>25</v>
      </c>
      <c r="L36">
        <v>4</v>
      </c>
    </row>
    <row r="37" spans="2:13">
      <c r="B37">
        <v>20</v>
      </c>
      <c r="C37" t="s">
        <v>32</v>
      </c>
      <c r="D37" t="s">
        <v>49</v>
      </c>
      <c r="E37" t="s">
        <v>133</v>
      </c>
      <c r="F37" t="s">
        <v>201</v>
      </c>
      <c r="G37" t="s">
        <v>30</v>
      </c>
      <c r="H37" t="s">
        <v>14</v>
      </c>
      <c r="I37" t="s">
        <v>52</v>
      </c>
      <c r="J37" t="s">
        <v>22</v>
      </c>
      <c r="K37" t="s">
        <v>25</v>
      </c>
      <c r="L37">
        <v>31</v>
      </c>
      <c r="M37" t="s">
        <v>53</v>
      </c>
    </row>
    <row r="38" spans="2:13">
      <c r="B38">
        <v>20</v>
      </c>
      <c r="C38" t="s">
        <v>32</v>
      </c>
      <c r="D38" t="s">
        <v>49</v>
      </c>
      <c r="E38" t="s">
        <v>133</v>
      </c>
      <c r="F38" t="s">
        <v>201</v>
      </c>
      <c r="G38" t="s">
        <v>30</v>
      </c>
      <c r="H38" t="s">
        <v>14</v>
      </c>
      <c r="I38" t="s">
        <v>54</v>
      </c>
      <c r="J38" t="s">
        <v>22</v>
      </c>
      <c r="K38" t="s">
        <v>25</v>
      </c>
      <c r="L38">
        <v>8</v>
      </c>
    </row>
    <row r="39" spans="2:13">
      <c r="B39">
        <v>20</v>
      </c>
      <c r="C39" t="s">
        <v>32</v>
      </c>
      <c r="D39" t="s">
        <v>49</v>
      </c>
      <c r="E39" t="s">
        <v>133</v>
      </c>
      <c r="F39" t="s">
        <v>201</v>
      </c>
      <c r="G39" t="s">
        <v>30</v>
      </c>
      <c r="H39" t="s">
        <v>14</v>
      </c>
      <c r="I39" t="s">
        <v>56</v>
      </c>
      <c r="J39" t="s">
        <v>19</v>
      </c>
      <c r="K39" t="s">
        <v>25</v>
      </c>
      <c r="L39">
        <v>1</v>
      </c>
    </row>
    <row r="40" spans="2:13">
      <c r="B40">
        <v>20</v>
      </c>
      <c r="C40" t="s">
        <v>32</v>
      </c>
      <c r="D40" t="s">
        <v>49</v>
      </c>
      <c r="E40" t="s">
        <v>133</v>
      </c>
      <c r="F40" t="s">
        <v>201</v>
      </c>
      <c r="G40" t="s">
        <v>30</v>
      </c>
      <c r="H40" t="s">
        <v>14</v>
      </c>
      <c r="I40" t="s">
        <v>89</v>
      </c>
      <c r="J40" t="s">
        <v>22</v>
      </c>
      <c r="K40" t="s">
        <v>57</v>
      </c>
      <c r="L40">
        <v>2</v>
      </c>
      <c r="M40" t="s">
        <v>81</v>
      </c>
    </row>
    <row r="41" spans="2:13">
      <c r="B41">
        <v>20</v>
      </c>
      <c r="C41" t="s">
        <v>33</v>
      </c>
      <c r="D41" t="s">
        <v>49</v>
      </c>
      <c r="E41" t="s">
        <v>133</v>
      </c>
      <c r="F41" t="s">
        <v>201</v>
      </c>
      <c r="G41" t="s">
        <v>30</v>
      </c>
      <c r="H41" t="s">
        <v>14</v>
      </c>
      <c r="I41" t="s">
        <v>54</v>
      </c>
      <c r="J41" t="s">
        <v>48</v>
      </c>
      <c r="K41" t="s">
        <v>48</v>
      </c>
      <c r="L41" t="s">
        <v>48</v>
      </c>
    </row>
    <row r="42" spans="2:13">
      <c r="B42">
        <v>20</v>
      </c>
      <c r="C42" t="s">
        <v>33</v>
      </c>
      <c r="D42" t="s">
        <v>49</v>
      </c>
      <c r="E42" t="s">
        <v>133</v>
      </c>
      <c r="F42" t="s">
        <v>201</v>
      </c>
      <c r="G42" t="s">
        <v>30</v>
      </c>
      <c r="H42" t="s">
        <v>14</v>
      </c>
      <c r="I42" t="s">
        <v>42</v>
      </c>
      <c r="J42" t="s">
        <v>48</v>
      </c>
      <c r="K42" t="s">
        <v>48</v>
      </c>
      <c r="L42" t="s">
        <v>48</v>
      </c>
    </row>
    <row r="43" spans="2:13">
      <c r="B43">
        <v>20</v>
      </c>
      <c r="C43" t="s">
        <v>32</v>
      </c>
      <c r="D43" t="s">
        <v>49</v>
      </c>
      <c r="E43" t="s">
        <v>133</v>
      </c>
      <c r="F43" t="s">
        <v>201</v>
      </c>
      <c r="G43" t="s">
        <v>30</v>
      </c>
      <c r="H43" t="s">
        <v>29</v>
      </c>
      <c r="I43" t="s">
        <v>58</v>
      </c>
      <c r="J43" t="s">
        <v>24</v>
      </c>
      <c r="K43" t="s">
        <v>40</v>
      </c>
      <c r="L43">
        <v>29</v>
      </c>
    </row>
    <row r="44" spans="2:13">
      <c r="B44">
        <v>20</v>
      </c>
      <c r="C44" t="s">
        <v>32</v>
      </c>
      <c r="D44" t="s">
        <v>49</v>
      </c>
      <c r="E44" t="s">
        <v>133</v>
      </c>
      <c r="F44" t="s">
        <v>201</v>
      </c>
      <c r="G44" t="s">
        <v>30</v>
      </c>
      <c r="H44" t="s">
        <v>29</v>
      </c>
      <c r="I44" t="s">
        <v>45</v>
      </c>
      <c r="J44" t="s">
        <v>24</v>
      </c>
      <c r="K44" t="s">
        <v>40</v>
      </c>
      <c r="L44">
        <v>26</v>
      </c>
    </row>
    <row r="45" spans="2:13">
      <c r="B45">
        <v>20</v>
      </c>
      <c r="C45" t="s">
        <v>32</v>
      </c>
      <c r="D45" t="s">
        <v>49</v>
      </c>
      <c r="E45" t="s">
        <v>133</v>
      </c>
      <c r="F45" t="s">
        <v>201</v>
      </c>
      <c r="G45" t="s">
        <v>30</v>
      </c>
      <c r="H45" t="s">
        <v>29</v>
      </c>
      <c r="I45" t="s">
        <v>59</v>
      </c>
      <c r="J45" t="s">
        <v>23</v>
      </c>
      <c r="K45" t="s">
        <v>47</v>
      </c>
      <c r="L45">
        <v>33</v>
      </c>
    </row>
    <row r="46" spans="2:13">
      <c r="B46">
        <v>20</v>
      </c>
      <c r="C46" t="s">
        <v>32</v>
      </c>
      <c r="D46" t="s">
        <v>49</v>
      </c>
      <c r="E46" t="s">
        <v>133</v>
      </c>
      <c r="F46" t="s">
        <v>201</v>
      </c>
      <c r="G46" t="s">
        <v>30</v>
      </c>
      <c r="H46" t="s">
        <v>29</v>
      </c>
      <c r="I46" t="s">
        <v>76</v>
      </c>
      <c r="J46" t="s">
        <v>23</v>
      </c>
      <c r="K46" t="s">
        <v>27</v>
      </c>
      <c r="L46">
        <v>12</v>
      </c>
      <c r="M46" t="s">
        <v>73</v>
      </c>
    </row>
    <row r="47" spans="2:13">
      <c r="B47">
        <v>20</v>
      </c>
      <c r="C47" t="s">
        <v>32</v>
      </c>
      <c r="D47" t="s">
        <v>49</v>
      </c>
      <c r="E47" t="s">
        <v>133</v>
      </c>
      <c r="F47" t="s">
        <v>201</v>
      </c>
      <c r="G47" t="s">
        <v>30</v>
      </c>
      <c r="H47" t="s">
        <v>29</v>
      </c>
      <c r="I47" t="s">
        <v>76</v>
      </c>
      <c r="J47" t="s">
        <v>23</v>
      </c>
      <c r="K47" t="s">
        <v>27</v>
      </c>
      <c r="L47">
        <v>12</v>
      </c>
      <c r="M47" t="s">
        <v>82</v>
      </c>
    </row>
    <row r="48" spans="2:13">
      <c r="B48">
        <v>20</v>
      </c>
      <c r="C48" t="s">
        <v>32</v>
      </c>
      <c r="D48" t="s">
        <v>49</v>
      </c>
      <c r="E48" t="s">
        <v>133</v>
      </c>
      <c r="F48" t="s">
        <v>201</v>
      </c>
      <c r="G48" t="s">
        <v>30</v>
      </c>
      <c r="H48" t="s">
        <v>29</v>
      </c>
      <c r="I48" t="s">
        <v>87</v>
      </c>
      <c r="J48" t="s">
        <v>24</v>
      </c>
      <c r="K48" t="s">
        <v>28</v>
      </c>
      <c r="L48">
        <v>13</v>
      </c>
      <c r="M48" t="s">
        <v>73</v>
      </c>
    </row>
    <row r="49" spans="2:13">
      <c r="B49">
        <v>20</v>
      </c>
      <c r="C49" t="s">
        <v>32</v>
      </c>
      <c r="D49" t="s">
        <v>49</v>
      </c>
      <c r="E49" t="s">
        <v>133</v>
      </c>
      <c r="F49" t="s">
        <v>201</v>
      </c>
      <c r="G49" t="s">
        <v>30</v>
      </c>
      <c r="H49" t="s">
        <v>29</v>
      </c>
      <c r="I49" t="s">
        <v>87</v>
      </c>
      <c r="J49" t="s">
        <v>24</v>
      </c>
      <c r="K49" t="s">
        <v>28</v>
      </c>
      <c r="L49">
        <v>5</v>
      </c>
      <c r="M49" t="s">
        <v>73</v>
      </c>
    </row>
    <row r="50" spans="2:13">
      <c r="B50">
        <v>20</v>
      </c>
      <c r="C50" t="s">
        <v>32</v>
      </c>
      <c r="D50" t="s">
        <v>49</v>
      </c>
      <c r="E50" t="s">
        <v>133</v>
      </c>
      <c r="F50" t="s">
        <v>201</v>
      </c>
      <c r="G50" t="s">
        <v>30</v>
      </c>
      <c r="H50" t="s">
        <v>29</v>
      </c>
      <c r="I50" t="s">
        <v>60</v>
      </c>
      <c r="J50" t="s">
        <v>23</v>
      </c>
      <c r="K50" t="s">
        <v>27</v>
      </c>
      <c r="L50">
        <v>12</v>
      </c>
    </row>
    <row r="51" spans="2:13">
      <c r="B51">
        <v>20</v>
      </c>
      <c r="C51" t="s">
        <v>32</v>
      </c>
      <c r="D51" t="s">
        <v>49</v>
      </c>
      <c r="E51" t="s">
        <v>133</v>
      </c>
      <c r="F51" t="s">
        <v>201</v>
      </c>
      <c r="G51" t="s">
        <v>30</v>
      </c>
      <c r="H51" t="s">
        <v>29</v>
      </c>
      <c r="I51" t="s">
        <v>60</v>
      </c>
      <c r="J51" t="s">
        <v>23</v>
      </c>
      <c r="K51" t="s">
        <v>27</v>
      </c>
      <c r="L51">
        <v>12</v>
      </c>
    </row>
    <row r="52" spans="2:13">
      <c r="B52">
        <v>20</v>
      </c>
      <c r="C52" t="s">
        <v>32</v>
      </c>
      <c r="D52" t="s">
        <v>49</v>
      </c>
      <c r="E52" t="s">
        <v>133</v>
      </c>
      <c r="F52" t="s">
        <v>201</v>
      </c>
      <c r="G52" t="s">
        <v>30</v>
      </c>
      <c r="H52" t="s">
        <v>29</v>
      </c>
      <c r="I52" t="s">
        <v>61</v>
      </c>
      <c r="J52" t="s">
        <v>24</v>
      </c>
      <c r="K52" t="s">
        <v>28</v>
      </c>
      <c r="L52">
        <v>26</v>
      </c>
    </row>
    <row r="53" spans="2:13">
      <c r="B53">
        <v>20</v>
      </c>
      <c r="C53" t="s">
        <v>32</v>
      </c>
      <c r="D53" t="s">
        <v>49</v>
      </c>
      <c r="E53" t="s">
        <v>133</v>
      </c>
      <c r="F53" t="s">
        <v>201</v>
      </c>
      <c r="G53" t="s">
        <v>30</v>
      </c>
      <c r="H53" t="s">
        <v>29</v>
      </c>
      <c r="I53" t="s">
        <v>62</v>
      </c>
      <c r="J53" t="s">
        <v>24</v>
      </c>
      <c r="K53" t="s">
        <v>28</v>
      </c>
      <c r="L53">
        <v>15</v>
      </c>
    </row>
    <row r="54" spans="2:13">
      <c r="B54">
        <v>21</v>
      </c>
      <c r="C54" t="s">
        <v>32</v>
      </c>
      <c r="D54" t="s">
        <v>63</v>
      </c>
      <c r="E54" t="s">
        <v>132</v>
      </c>
      <c r="F54" t="s">
        <v>201</v>
      </c>
      <c r="G54" t="s">
        <v>30</v>
      </c>
      <c r="H54" t="s">
        <v>29</v>
      </c>
      <c r="I54" t="s">
        <v>76</v>
      </c>
      <c r="J54" t="s">
        <v>24</v>
      </c>
      <c r="K54" t="s">
        <v>28</v>
      </c>
      <c r="L54">
        <v>5</v>
      </c>
      <c r="M54" t="s">
        <v>73</v>
      </c>
    </row>
    <row r="55" spans="2:13">
      <c r="B55">
        <v>21</v>
      </c>
      <c r="C55" t="s">
        <v>32</v>
      </c>
      <c r="D55" t="s">
        <v>63</v>
      </c>
      <c r="E55" t="s">
        <v>132</v>
      </c>
      <c r="F55" t="s">
        <v>201</v>
      </c>
      <c r="G55" t="s">
        <v>30</v>
      </c>
      <c r="H55" t="s">
        <v>29</v>
      </c>
      <c r="I55" t="s">
        <v>64</v>
      </c>
      <c r="J55" t="s">
        <v>24</v>
      </c>
      <c r="K55" t="s">
        <v>28</v>
      </c>
      <c r="L55">
        <v>26</v>
      </c>
    </row>
    <row r="56" spans="2:13">
      <c r="B56">
        <v>21</v>
      </c>
      <c r="C56" t="s">
        <v>32</v>
      </c>
      <c r="D56" t="s">
        <v>63</v>
      </c>
      <c r="E56" t="s">
        <v>132</v>
      </c>
      <c r="F56" t="s">
        <v>201</v>
      </c>
      <c r="G56" t="s">
        <v>30</v>
      </c>
      <c r="H56" t="s">
        <v>29</v>
      </c>
      <c r="I56" t="s">
        <v>58</v>
      </c>
      <c r="J56" t="s">
        <v>24</v>
      </c>
      <c r="K56" t="s">
        <v>40</v>
      </c>
      <c r="L56">
        <v>28</v>
      </c>
      <c r="M56" t="s">
        <v>81</v>
      </c>
    </row>
    <row r="57" spans="2:13">
      <c r="B57">
        <v>22</v>
      </c>
      <c r="C57" t="s">
        <v>32</v>
      </c>
      <c r="D57" t="s">
        <v>65</v>
      </c>
      <c r="E57" t="s">
        <v>133</v>
      </c>
      <c r="F57" t="s">
        <v>203</v>
      </c>
      <c r="G57" t="s">
        <v>30</v>
      </c>
      <c r="H57" t="s">
        <v>14</v>
      </c>
      <c r="I57" t="s">
        <v>66</v>
      </c>
      <c r="J57" t="s">
        <v>22</v>
      </c>
      <c r="K57" t="s">
        <v>25</v>
      </c>
      <c r="L57">
        <v>31</v>
      </c>
      <c r="M57" t="s">
        <v>53</v>
      </c>
    </row>
    <row r="58" spans="2:13">
      <c r="B58">
        <v>22</v>
      </c>
      <c r="C58" t="s">
        <v>32</v>
      </c>
      <c r="D58" t="s">
        <v>65</v>
      </c>
      <c r="E58" t="s">
        <v>133</v>
      </c>
      <c r="F58" t="s">
        <v>203</v>
      </c>
      <c r="G58" t="s">
        <v>30</v>
      </c>
      <c r="H58" t="s">
        <v>14</v>
      </c>
      <c r="I58" t="s">
        <v>44</v>
      </c>
      <c r="J58" t="s">
        <v>19</v>
      </c>
      <c r="K58" t="s">
        <v>25</v>
      </c>
      <c r="L58">
        <v>29</v>
      </c>
      <c r="M58" t="s">
        <v>67</v>
      </c>
    </row>
    <row r="59" spans="2:13">
      <c r="B59">
        <v>22</v>
      </c>
      <c r="C59" t="s">
        <v>32</v>
      </c>
      <c r="D59" t="s">
        <v>65</v>
      </c>
      <c r="E59" t="s">
        <v>133</v>
      </c>
      <c r="F59" t="s">
        <v>203</v>
      </c>
      <c r="G59" t="s">
        <v>30</v>
      </c>
      <c r="H59" t="s">
        <v>14</v>
      </c>
      <c r="I59" t="s">
        <v>68</v>
      </c>
      <c r="J59" t="s">
        <v>19</v>
      </c>
      <c r="K59" t="s">
        <v>25</v>
      </c>
      <c r="L59">
        <v>3</v>
      </c>
    </row>
    <row r="60" spans="2:13">
      <c r="B60">
        <v>23</v>
      </c>
      <c r="C60" t="s">
        <v>32</v>
      </c>
      <c r="D60" t="s">
        <v>69</v>
      </c>
      <c r="E60" t="s">
        <v>133</v>
      </c>
      <c r="F60" t="s">
        <v>203</v>
      </c>
      <c r="G60" t="s">
        <v>30</v>
      </c>
      <c r="H60" t="s">
        <v>29</v>
      </c>
      <c r="I60" t="s">
        <v>87</v>
      </c>
      <c r="J60" t="s">
        <v>24</v>
      </c>
      <c r="K60" t="s">
        <v>40</v>
      </c>
      <c r="L60">
        <v>17</v>
      </c>
      <c r="M60" t="s">
        <v>70</v>
      </c>
    </row>
    <row r="61" spans="2:13">
      <c r="B61">
        <v>24</v>
      </c>
      <c r="C61" t="s">
        <v>32</v>
      </c>
      <c r="D61" t="s">
        <v>71</v>
      </c>
      <c r="E61" t="s">
        <v>134</v>
      </c>
      <c r="F61" t="s">
        <v>202</v>
      </c>
      <c r="G61" t="s">
        <v>30</v>
      </c>
      <c r="H61" t="s">
        <v>14</v>
      </c>
      <c r="I61" t="s">
        <v>72</v>
      </c>
      <c r="J61" t="s">
        <v>19</v>
      </c>
      <c r="K61" t="s">
        <v>25</v>
      </c>
      <c r="L61">
        <v>3</v>
      </c>
      <c r="M61" t="s">
        <v>73</v>
      </c>
    </row>
    <row r="62" spans="2:13">
      <c r="B62">
        <v>24</v>
      </c>
      <c r="C62" t="s">
        <v>32</v>
      </c>
      <c r="D62" t="s">
        <v>71</v>
      </c>
      <c r="E62" t="s">
        <v>134</v>
      </c>
      <c r="F62" t="s">
        <v>202</v>
      </c>
      <c r="G62" t="s">
        <v>30</v>
      </c>
      <c r="H62" t="s">
        <v>14</v>
      </c>
      <c r="I62" t="s">
        <v>44</v>
      </c>
      <c r="J62" t="s">
        <v>19</v>
      </c>
      <c r="K62" t="s">
        <v>25</v>
      </c>
      <c r="L62">
        <v>28</v>
      </c>
      <c r="M62" t="s">
        <v>74</v>
      </c>
    </row>
    <row r="63" spans="2:13">
      <c r="B63">
        <v>24</v>
      </c>
      <c r="C63" t="s">
        <v>32</v>
      </c>
      <c r="D63" t="s">
        <v>71</v>
      </c>
      <c r="E63" t="s">
        <v>134</v>
      </c>
      <c r="F63" t="s">
        <v>202</v>
      </c>
      <c r="G63" t="s">
        <v>30</v>
      </c>
      <c r="H63" t="s">
        <v>14</v>
      </c>
      <c r="I63" t="s">
        <v>75</v>
      </c>
      <c r="J63" t="s">
        <v>22</v>
      </c>
      <c r="K63" t="s">
        <v>25</v>
      </c>
      <c r="L63">
        <v>33</v>
      </c>
    </row>
    <row r="64" spans="2:13">
      <c r="B64">
        <v>24</v>
      </c>
      <c r="C64" t="s">
        <v>32</v>
      </c>
      <c r="D64" t="s">
        <v>71</v>
      </c>
      <c r="E64" t="s">
        <v>134</v>
      </c>
      <c r="F64" t="s">
        <v>202</v>
      </c>
      <c r="G64" t="s">
        <v>30</v>
      </c>
      <c r="H64" t="s">
        <v>29</v>
      </c>
      <c r="I64" t="s">
        <v>76</v>
      </c>
      <c r="J64" t="s">
        <v>24</v>
      </c>
      <c r="K64" t="s">
        <v>28</v>
      </c>
      <c r="L64">
        <v>5</v>
      </c>
      <c r="M64" t="s">
        <v>73</v>
      </c>
    </row>
    <row r="65" spans="2:13">
      <c r="B65">
        <v>26</v>
      </c>
      <c r="C65" t="s">
        <v>33</v>
      </c>
      <c r="D65" t="s">
        <v>90</v>
      </c>
      <c r="E65" t="s">
        <v>134</v>
      </c>
      <c r="F65" t="s">
        <v>202</v>
      </c>
      <c r="G65" t="s">
        <v>30</v>
      </c>
      <c r="H65" t="s">
        <v>14</v>
      </c>
      <c r="I65" t="s">
        <v>91</v>
      </c>
      <c r="J65" t="s">
        <v>22</v>
      </c>
      <c r="K65" t="s">
        <v>25</v>
      </c>
      <c r="L65" t="s">
        <v>48</v>
      </c>
      <c r="M65" t="s">
        <v>73</v>
      </c>
    </row>
    <row r="66" spans="2:13">
      <c r="B66">
        <v>27</v>
      </c>
      <c r="C66" t="s">
        <v>32</v>
      </c>
      <c r="D66" t="s">
        <v>92</v>
      </c>
      <c r="E66" t="s">
        <v>134</v>
      </c>
      <c r="F66" t="s">
        <v>202</v>
      </c>
      <c r="G66" t="s">
        <v>30</v>
      </c>
      <c r="H66" t="s">
        <v>14</v>
      </c>
      <c r="I66" t="s">
        <v>93</v>
      </c>
      <c r="J66" t="s">
        <v>19</v>
      </c>
      <c r="K66" t="s">
        <v>25</v>
      </c>
      <c r="L66">
        <v>4</v>
      </c>
    </row>
    <row r="67" spans="2:13">
      <c r="B67">
        <v>27</v>
      </c>
      <c r="C67" t="s">
        <v>33</v>
      </c>
      <c r="D67" t="s">
        <v>92</v>
      </c>
      <c r="E67" t="s">
        <v>134</v>
      </c>
      <c r="F67" t="s">
        <v>202</v>
      </c>
      <c r="G67" t="s">
        <v>30</v>
      </c>
      <c r="H67" t="s">
        <v>14</v>
      </c>
      <c r="I67" t="s">
        <v>42</v>
      </c>
      <c r="J67" t="s">
        <v>48</v>
      </c>
      <c r="K67" t="s">
        <v>48</v>
      </c>
      <c r="L67" t="s">
        <v>48</v>
      </c>
    </row>
    <row r="68" spans="2:13">
      <c r="B68">
        <v>27</v>
      </c>
      <c r="C68" t="s">
        <v>32</v>
      </c>
      <c r="D68" t="s">
        <v>92</v>
      </c>
      <c r="E68" t="s">
        <v>134</v>
      </c>
      <c r="F68" t="s">
        <v>202</v>
      </c>
      <c r="G68" t="s">
        <v>30</v>
      </c>
      <c r="H68" t="s">
        <v>29</v>
      </c>
      <c r="I68" t="s">
        <v>76</v>
      </c>
      <c r="J68" t="s">
        <v>24</v>
      </c>
      <c r="K68" t="s">
        <v>28</v>
      </c>
      <c r="L68">
        <v>5</v>
      </c>
      <c r="M68" t="s">
        <v>78</v>
      </c>
    </row>
    <row r="69" spans="2:13">
      <c r="B69">
        <v>28</v>
      </c>
      <c r="C69" t="s">
        <v>32</v>
      </c>
      <c r="D69" t="s">
        <v>104</v>
      </c>
      <c r="E69" t="s">
        <v>134</v>
      </c>
      <c r="F69" t="s">
        <v>202</v>
      </c>
      <c r="G69" t="s">
        <v>30</v>
      </c>
      <c r="H69" t="s">
        <v>14</v>
      </c>
      <c r="I69" t="s">
        <v>88</v>
      </c>
      <c r="J69" t="s">
        <v>22</v>
      </c>
      <c r="K69" t="s">
        <v>25</v>
      </c>
      <c r="L69">
        <v>33</v>
      </c>
      <c r="M69" t="s">
        <v>94</v>
      </c>
    </row>
    <row r="70" spans="2:13">
      <c r="B70">
        <v>28</v>
      </c>
      <c r="C70" t="s">
        <v>32</v>
      </c>
      <c r="D70" t="s">
        <v>104</v>
      </c>
      <c r="E70" t="s">
        <v>134</v>
      </c>
      <c r="F70" t="s">
        <v>202</v>
      </c>
      <c r="G70" t="s">
        <v>30</v>
      </c>
      <c r="H70" t="s">
        <v>14</v>
      </c>
      <c r="I70" t="s">
        <v>66</v>
      </c>
      <c r="J70" t="s">
        <v>22</v>
      </c>
      <c r="K70" t="s">
        <v>25</v>
      </c>
      <c r="L70">
        <v>31</v>
      </c>
      <c r="M70" t="s">
        <v>93</v>
      </c>
    </row>
    <row r="71" spans="2:13">
      <c r="B71">
        <v>28</v>
      </c>
      <c r="C71" t="s">
        <v>32</v>
      </c>
      <c r="D71" t="s">
        <v>104</v>
      </c>
      <c r="E71" t="s">
        <v>134</v>
      </c>
      <c r="F71" t="s">
        <v>202</v>
      </c>
      <c r="G71" t="s">
        <v>30</v>
      </c>
      <c r="H71" t="s">
        <v>14</v>
      </c>
      <c r="I71" t="s">
        <v>36</v>
      </c>
      <c r="J71" t="s">
        <v>22</v>
      </c>
      <c r="K71" t="s">
        <v>25</v>
      </c>
      <c r="L71">
        <v>4</v>
      </c>
      <c r="M71" t="s">
        <v>73</v>
      </c>
    </row>
    <row r="72" spans="2:13">
      <c r="B72">
        <v>28</v>
      </c>
      <c r="C72" t="s">
        <v>32</v>
      </c>
      <c r="D72" t="s">
        <v>104</v>
      </c>
      <c r="E72" t="s">
        <v>134</v>
      </c>
      <c r="F72" t="s">
        <v>202</v>
      </c>
      <c r="G72" t="s">
        <v>30</v>
      </c>
      <c r="H72" t="s">
        <v>14</v>
      </c>
      <c r="I72" t="s">
        <v>42</v>
      </c>
      <c r="J72" t="s">
        <v>22</v>
      </c>
      <c r="K72" t="s">
        <v>25</v>
      </c>
      <c r="L72">
        <v>33</v>
      </c>
    </row>
    <row r="73" spans="2:13">
      <c r="B73">
        <v>28</v>
      </c>
      <c r="C73" t="s">
        <v>32</v>
      </c>
      <c r="D73" t="s">
        <v>104</v>
      </c>
      <c r="E73" t="s">
        <v>134</v>
      </c>
      <c r="F73" t="s">
        <v>202</v>
      </c>
      <c r="G73" t="s">
        <v>30</v>
      </c>
      <c r="H73" t="s">
        <v>14</v>
      </c>
      <c r="I73" t="s">
        <v>95</v>
      </c>
      <c r="J73" t="s">
        <v>19</v>
      </c>
      <c r="K73" t="s">
        <v>25</v>
      </c>
      <c r="L73">
        <v>4</v>
      </c>
      <c r="M73" t="s">
        <v>96</v>
      </c>
    </row>
    <row r="74" spans="2:13">
      <c r="B74">
        <v>28</v>
      </c>
      <c r="C74" t="s">
        <v>32</v>
      </c>
      <c r="D74" t="s">
        <v>104</v>
      </c>
      <c r="E74" t="s">
        <v>134</v>
      </c>
      <c r="F74" t="s">
        <v>202</v>
      </c>
      <c r="G74" t="s">
        <v>30</v>
      </c>
      <c r="H74" t="s">
        <v>14</v>
      </c>
      <c r="I74" t="s">
        <v>44</v>
      </c>
      <c r="J74" t="s">
        <v>19</v>
      </c>
      <c r="K74" t="s">
        <v>25</v>
      </c>
      <c r="L74">
        <v>29</v>
      </c>
      <c r="M74" t="s">
        <v>97</v>
      </c>
    </row>
    <row r="75" spans="2:13">
      <c r="B75">
        <v>28</v>
      </c>
      <c r="C75" t="s">
        <v>32</v>
      </c>
      <c r="D75" t="s">
        <v>104</v>
      </c>
      <c r="E75" t="s">
        <v>134</v>
      </c>
      <c r="F75" t="s">
        <v>202</v>
      </c>
      <c r="G75" t="s">
        <v>30</v>
      </c>
      <c r="H75" t="s">
        <v>14</v>
      </c>
      <c r="I75" t="s">
        <v>75</v>
      </c>
      <c r="J75" t="s">
        <v>22</v>
      </c>
      <c r="K75" t="s">
        <v>25</v>
      </c>
      <c r="L75">
        <v>33</v>
      </c>
    </row>
    <row r="76" spans="2:13">
      <c r="B76">
        <v>28</v>
      </c>
      <c r="C76" t="s">
        <v>32</v>
      </c>
      <c r="D76" t="s">
        <v>104</v>
      </c>
      <c r="E76" t="s">
        <v>134</v>
      </c>
      <c r="F76" t="s">
        <v>202</v>
      </c>
      <c r="G76" t="s">
        <v>30</v>
      </c>
      <c r="H76" t="s">
        <v>14</v>
      </c>
      <c r="I76" t="s">
        <v>98</v>
      </c>
      <c r="J76" t="s">
        <v>19</v>
      </c>
      <c r="K76" t="s">
        <v>25</v>
      </c>
      <c r="L76">
        <v>4</v>
      </c>
      <c r="M76" t="s">
        <v>73</v>
      </c>
    </row>
    <row r="77" spans="2:13">
      <c r="B77">
        <v>28</v>
      </c>
      <c r="C77" t="s">
        <v>32</v>
      </c>
      <c r="D77" t="s">
        <v>104</v>
      </c>
      <c r="E77" t="s">
        <v>134</v>
      </c>
      <c r="F77" t="s">
        <v>202</v>
      </c>
      <c r="G77" t="s">
        <v>30</v>
      </c>
      <c r="H77" t="s">
        <v>14</v>
      </c>
      <c r="I77" t="s">
        <v>99</v>
      </c>
      <c r="J77" t="s">
        <v>22</v>
      </c>
      <c r="K77" t="s">
        <v>25</v>
      </c>
      <c r="L77">
        <v>25</v>
      </c>
      <c r="M77" t="s">
        <v>100</v>
      </c>
    </row>
    <row r="78" spans="2:13">
      <c r="B78">
        <v>28</v>
      </c>
      <c r="C78" t="s">
        <v>32</v>
      </c>
      <c r="D78" t="s">
        <v>104</v>
      </c>
      <c r="E78" t="s">
        <v>134</v>
      </c>
      <c r="F78" t="s">
        <v>202</v>
      </c>
      <c r="G78" t="s">
        <v>30</v>
      </c>
      <c r="H78" t="s">
        <v>14</v>
      </c>
      <c r="I78" t="s">
        <v>52</v>
      </c>
      <c r="J78" t="s">
        <v>22</v>
      </c>
      <c r="K78" t="s">
        <v>25</v>
      </c>
      <c r="L78">
        <v>32</v>
      </c>
      <c r="M78" t="s">
        <v>93</v>
      </c>
    </row>
    <row r="79" spans="2:13">
      <c r="B79">
        <v>28</v>
      </c>
      <c r="C79" t="s">
        <v>32</v>
      </c>
      <c r="D79" t="s">
        <v>104</v>
      </c>
      <c r="E79" t="s">
        <v>134</v>
      </c>
      <c r="F79" t="s">
        <v>202</v>
      </c>
      <c r="G79" t="s">
        <v>30</v>
      </c>
      <c r="H79" t="s">
        <v>14</v>
      </c>
      <c r="I79" t="s">
        <v>99</v>
      </c>
      <c r="J79" t="s">
        <v>19</v>
      </c>
      <c r="K79" t="s">
        <v>25</v>
      </c>
      <c r="L79">
        <v>1</v>
      </c>
      <c r="M79" t="s">
        <v>100</v>
      </c>
    </row>
    <row r="80" spans="2:13">
      <c r="B80">
        <v>28</v>
      </c>
      <c r="C80" t="s">
        <v>32</v>
      </c>
      <c r="D80" t="s">
        <v>104</v>
      </c>
      <c r="E80" t="s">
        <v>134</v>
      </c>
      <c r="F80" t="s">
        <v>202</v>
      </c>
      <c r="G80" t="s">
        <v>30</v>
      </c>
      <c r="H80" t="s">
        <v>14</v>
      </c>
      <c r="I80" t="s">
        <v>89</v>
      </c>
      <c r="J80" t="s">
        <v>22</v>
      </c>
      <c r="K80" t="s">
        <v>25</v>
      </c>
      <c r="L80">
        <v>2</v>
      </c>
      <c r="M80" t="s">
        <v>101</v>
      </c>
    </row>
    <row r="81" spans="2:13">
      <c r="B81">
        <v>28</v>
      </c>
      <c r="C81" t="s">
        <v>33</v>
      </c>
      <c r="D81" t="s">
        <v>104</v>
      </c>
      <c r="E81" t="s">
        <v>134</v>
      </c>
      <c r="F81" t="s">
        <v>202</v>
      </c>
      <c r="G81" t="s">
        <v>30</v>
      </c>
      <c r="H81" t="s">
        <v>14</v>
      </c>
      <c r="I81" t="s">
        <v>88</v>
      </c>
      <c r="J81" t="s">
        <v>22</v>
      </c>
      <c r="K81" t="s">
        <v>25</v>
      </c>
      <c r="L81" t="s">
        <v>48</v>
      </c>
      <c r="M81" t="s">
        <v>73</v>
      </c>
    </row>
    <row r="82" spans="2:13">
      <c r="B82">
        <v>28</v>
      </c>
      <c r="C82" t="s">
        <v>33</v>
      </c>
      <c r="D82" t="s">
        <v>104</v>
      </c>
      <c r="E82" t="s">
        <v>134</v>
      </c>
      <c r="F82" t="s">
        <v>202</v>
      </c>
      <c r="G82" t="s">
        <v>30</v>
      </c>
      <c r="H82" t="s">
        <v>14</v>
      </c>
      <c r="I82" t="s">
        <v>68</v>
      </c>
      <c r="J82" t="s">
        <v>22</v>
      </c>
      <c r="K82" t="s">
        <v>25</v>
      </c>
      <c r="L82" t="s">
        <v>48</v>
      </c>
    </row>
    <row r="83" spans="2:13">
      <c r="B83">
        <v>28</v>
      </c>
      <c r="C83" t="s">
        <v>32</v>
      </c>
      <c r="D83" t="s">
        <v>104</v>
      </c>
      <c r="E83" t="s">
        <v>134</v>
      </c>
      <c r="F83" t="s">
        <v>202</v>
      </c>
      <c r="G83" t="s">
        <v>30</v>
      </c>
      <c r="H83" t="s">
        <v>29</v>
      </c>
      <c r="I83" t="s">
        <v>45</v>
      </c>
      <c r="J83" t="s">
        <v>22</v>
      </c>
      <c r="K83" t="s">
        <v>25</v>
      </c>
      <c r="L83">
        <v>26</v>
      </c>
    </row>
    <row r="84" spans="2:13">
      <c r="B84">
        <v>28</v>
      </c>
      <c r="C84" t="s">
        <v>32</v>
      </c>
      <c r="D84" t="s">
        <v>104</v>
      </c>
      <c r="E84" t="s">
        <v>134</v>
      </c>
      <c r="F84" t="s">
        <v>202</v>
      </c>
      <c r="G84" t="s">
        <v>30</v>
      </c>
      <c r="H84" t="s">
        <v>29</v>
      </c>
      <c r="I84" t="s">
        <v>76</v>
      </c>
      <c r="J84" t="s">
        <v>24</v>
      </c>
      <c r="K84" t="s">
        <v>40</v>
      </c>
      <c r="L84">
        <v>17</v>
      </c>
      <c r="M84" t="s">
        <v>70</v>
      </c>
    </row>
    <row r="85" spans="2:13">
      <c r="B85">
        <v>28</v>
      </c>
      <c r="C85" t="s">
        <v>32</v>
      </c>
      <c r="D85" t="s">
        <v>104</v>
      </c>
      <c r="E85" t="s">
        <v>134</v>
      </c>
      <c r="F85" t="s">
        <v>202</v>
      </c>
      <c r="G85" t="s">
        <v>30</v>
      </c>
      <c r="H85" t="s">
        <v>29</v>
      </c>
      <c r="I85" t="s">
        <v>60</v>
      </c>
      <c r="J85" t="s">
        <v>23</v>
      </c>
      <c r="K85" t="s">
        <v>27</v>
      </c>
      <c r="L85">
        <v>12</v>
      </c>
      <c r="M85" t="s">
        <v>102</v>
      </c>
    </row>
    <row r="86" spans="2:13">
      <c r="B86">
        <v>28</v>
      </c>
      <c r="C86" t="s">
        <v>32</v>
      </c>
      <c r="D86" t="s">
        <v>104</v>
      </c>
      <c r="E86" t="s">
        <v>134</v>
      </c>
      <c r="F86" t="s">
        <v>202</v>
      </c>
      <c r="G86" t="s">
        <v>30</v>
      </c>
      <c r="H86" t="s">
        <v>29</v>
      </c>
      <c r="I86" t="s">
        <v>64</v>
      </c>
      <c r="J86" t="s">
        <v>24</v>
      </c>
      <c r="K86" t="s">
        <v>28</v>
      </c>
      <c r="L86">
        <v>26</v>
      </c>
      <c r="M86" t="s">
        <v>73</v>
      </c>
    </row>
    <row r="87" spans="2:13">
      <c r="B87">
        <v>29</v>
      </c>
      <c r="C87" t="s">
        <v>32</v>
      </c>
      <c r="D87" t="s">
        <v>103</v>
      </c>
      <c r="E87" t="s">
        <v>134</v>
      </c>
      <c r="F87" t="s">
        <v>202</v>
      </c>
      <c r="G87" t="s">
        <v>30</v>
      </c>
      <c r="H87" t="s">
        <v>14</v>
      </c>
      <c r="I87" t="s">
        <v>52</v>
      </c>
      <c r="J87" t="s">
        <v>22</v>
      </c>
      <c r="K87" t="s">
        <v>25</v>
      </c>
      <c r="L87">
        <v>31</v>
      </c>
    </row>
    <row r="88" spans="2:13">
      <c r="B88">
        <v>29</v>
      </c>
      <c r="C88" t="s">
        <v>32</v>
      </c>
      <c r="D88" t="s">
        <v>103</v>
      </c>
      <c r="E88" t="s">
        <v>134</v>
      </c>
      <c r="F88" t="s">
        <v>202</v>
      </c>
      <c r="G88" t="s">
        <v>30</v>
      </c>
      <c r="H88" t="s">
        <v>14</v>
      </c>
      <c r="I88" t="s">
        <v>88</v>
      </c>
      <c r="J88" t="s">
        <v>22</v>
      </c>
      <c r="K88" t="s">
        <v>25</v>
      </c>
      <c r="L88">
        <v>27</v>
      </c>
    </row>
    <row r="89" spans="2:13">
      <c r="B89">
        <v>29</v>
      </c>
      <c r="C89" t="s">
        <v>33</v>
      </c>
      <c r="D89" t="s">
        <v>103</v>
      </c>
      <c r="E89" t="s">
        <v>134</v>
      </c>
      <c r="F89" t="s">
        <v>202</v>
      </c>
      <c r="G89" t="s">
        <v>30</v>
      </c>
      <c r="H89" t="s">
        <v>14</v>
      </c>
      <c r="I89" t="s">
        <v>105</v>
      </c>
      <c r="J89" t="s">
        <v>48</v>
      </c>
      <c r="K89" t="s">
        <v>48</v>
      </c>
      <c r="L89" t="s">
        <v>48</v>
      </c>
    </row>
    <row r="90" spans="2:13">
      <c r="B90">
        <v>30</v>
      </c>
      <c r="C90" t="s">
        <v>32</v>
      </c>
      <c r="D90" t="s">
        <v>106</v>
      </c>
      <c r="E90" t="s">
        <v>132</v>
      </c>
      <c r="F90" t="s">
        <v>201</v>
      </c>
      <c r="G90" t="s">
        <v>30</v>
      </c>
      <c r="H90" t="s">
        <v>14</v>
      </c>
      <c r="I90" t="s">
        <v>107</v>
      </c>
      <c r="J90" t="s">
        <v>19</v>
      </c>
      <c r="K90" t="s">
        <v>111</v>
      </c>
      <c r="L90">
        <v>34</v>
      </c>
      <c r="M90" t="s">
        <v>109</v>
      </c>
    </row>
    <row r="91" spans="2:13">
      <c r="B91">
        <v>30</v>
      </c>
      <c r="C91" t="s">
        <v>32</v>
      </c>
      <c r="D91" t="s">
        <v>106</v>
      </c>
      <c r="E91" t="s">
        <v>132</v>
      </c>
      <c r="F91" t="s">
        <v>201</v>
      </c>
      <c r="G91" t="s">
        <v>30</v>
      </c>
      <c r="H91" t="s">
        <v>14</v>
      </c>
      <c r="I91" t="s">
        <v>108</v>
      </c>
      <c r="J91" t="s">
        <v>22</v>
      </c>
      <c r="K91" t="s">
        <v>25</v>
      </c>
      <c r="L91">
        <v>33</v>
      </c>
    </row>
    <row r="92" spans="2:13">
      <c r="B92">
        <v>30</v>
      </c>
      <c r="C92" t="s">
        <v>32</v>
      </c>
      <c r="D92" t="s">
        <v>106</v>
      </c>
      <c r="E92" t="s">
        <v>132</v>
      </c>
      <c r="F92" t="s">
        <v>201</v>
      </c>
      <c r="G92" t="s">
        <v>30</v>
      </c>
      <c r="H92" t="s">
        <v>14</v>
      </c>
      <c r="I92" t="s">
        <v>42</v>
      </c>
      <c r="J92" t="s">
        <v>22</v>
      </c>
      <c r="K92" t="s">
        <v>25</v>
      </c>
      <c r="L92">
        <v>33</v>
      </c>
    </row>
    <row r="93" spans="2:13">
      <c r="B93">
        <v>30</v>
      </c>
      <c r="C93" t="s">
        <v>32</v>
      </c>
      <c r="D93" t="s">
        <v>106</v>
      </c>
      <c r="E93" t="s">
        <v>132</v>
      </c>
      <c r="F93" t="s">
        <v>201</v>
      </c>
      <c r="G93" t="s">
        <v>30</v>
      </c>
      <c r="H93" t="s">
        <v>29</v>
      </c>
      <c r="I93" t="s">
        <v>76</v>
      </c>
      <c r="J93" t="s">
        <v>24</v>
      </c>
      <c r="K93" t="s">
        <v>28</v>
      </c>
      <c r="L93">
        <v>13</v>
      </c>
      <c r="M93" t="s">
        <v>110</v>
      </c>
    </row>
    <row r="94" spans="2:13">
      <c r="B94">
        <v>30</v>
      </c>
      <c r="C94" t="s">
        <v>32</v>
      </c>
      <c r="D94" t="s">
        <v>106</v>
      </c>
      <c r="E94" t="s">
        <v>132</v>
      </c>
      <c r="F94" t="s">
        <v>201</v>
      </c>
      <c r="G94" t="s">
        <v>30</v>
      </c>
      <c r="H94" t="s">
        <v>29</v>
      </c>
      <c r="I94" t="s">
        <v>76</v>
      </c>
      <c r="J94" t="s">
        <v>24</v>
      </c>
      <c r="K94" t="s">
        <v>28</v>
      </c>
      <c r="L94">
        <v>5</v>
      </c>
      <c r="M94" t="s">
        <v>73</v>
      </c>
    </row>
    <row r="95" spans="2:13">
      <c r="B95">
        <v>30</v>
      </c>
      <c r="C95" t="s">
        <v>32</v>
      </c>
      <c r="D95" t="s">
        <v>106</v>
      </c>
      <c r="E95" t="s">
        <v>132</v>
      </c>
      <c r="F95" t="s">
        <v>201</v>
      </c>
      <c r="G95" t="s">
        <v>30</v>
      </c>
      <c r="H95" t="s">
        <v>29</v>
      </c>
      <c r="I95" t="s">
        <v>76</v>
      </c>
      <c r="J95" t="s">
        <v>24</v>
      </c>
      <c r="K95" t="s">
        <v>28</v>
      </c>
      <c r="L95">
        <v>17</v>
      </c>
      <c r="M95" t="s">
        <v>73</v>
      </c>
    </row>
    <row r="96" spans="2:13">
      <c r="B96">
        <v>30</v>
      </c>
      <c r="C96" t="s">
        <v>32</v>
      </c>
      <c r="D96" t="s">
        <v>106</v>
      </c>
      <c r="E96" t="s">
        <v>132</v>
      </c>
      <c r="F96" t="s">
        <v>201</v>
      </c>
      <c r="G96" t="s">
        <v>30</v>
      </c>
      <c r="H96" t="s">
        <v>29</v>
      </c>
      <c r="I96" t="s">
        <v>76</v>
      </c>
      <c r="J96" t="s">
        <v>24</v>
      </c>
      <c r="K96" t="s">
        <v>40</v>
      </c>
      <c r="L96">
        <v>17</v>
      </c>
      <c r="M96" t="s">
        <v>73</v>
      </c>
    </row>
    <row r="97" spans="2:13">
      <c r="B97">
        <v>30</v>
      </c>
      <c r="C97" t="s">
        <v>32</v>
      </c>
      <c r="D97" t="s">
        <v>106</v>
      </c>
      <c r="E97" t="s">
        <v>132</v>
      </c>
      <c r="F97" t="s">
        <v>201</v>
      </c>
      <c r="G97" t="s">
        <v>30</v>
      </c>
      <c r="H97" t="s">
        <v>29</v>
      </c>
      <c r="I97" t="s">
        <v>76</v>
      </c>
      <c r="J97" t="s">
        <v>24</v>
      </c>
      <c r="K97" t="s">
        <v>28</v>
      </c>
      <c r="L97">
        <v>13</v>
      </c>
      <c r="M97" t="s">
        <v>70</v>
      </c>
    </row>
    <row r="98" spans="2:13">
      <c r="B98">
        <v>30</v>
      </c>
      <c r="C98" t="s">
        <v>32</v>
      </c>
      <c r="D98" t="s">
        <v>106</v>
      </c>
      <c r="E98" t="s">
        <v>132</v>
      </c>
      <c r="F98" t="s">
        <v>201</v>
      </c>
      <c r="G98" t="s">
        <v>30</v>
      </c>
      <c r="H98" t="s">
        <v>29</v>
      </c>
      <c r="I98" t="s">
        <v>45</v>
      </c>
      <c r="J98" t="s">
        <v>24</v>
      </c>
      <c r="K98" t="s">
        <v>40</v>
      </c>
      <c r="L98">
        <v>26</v>
      </c>
    </row>
    <row r="99" spans="2:13">
      <c r="B99">
        <v>31</v>
      </c>
      <c r="C99" t="s">
        <v>32</v>
      </c>
      <c r="D99" t="s">
        <v>112</v>
      </c>
      <c r="E99" t="s">
        <v>133</v>
      </c>
      <c r="F99" s="7" t="s">
        <v>202</v>
      </c>
      <c r="G99" t="s">
        <v>30</v>
      </c>
      <c r="H99" t="s">
        <v>14</v>
      </c>
      <c r="I99" t="s">
        <v>88</v>
      </c>
      <c r="J99" t="s">
        <v>22</v>
      </c>
      <c r="K99" t="s">
        <v>25</v>
      </c>
      <c r="L99">
        <v>28</v>
      </c>
    </row>
    <row r="100" spans="2:13">
      <c r="B100">
        <v>31</v>
      </c>
      <c r="C100" t="s">
        <v>32</v>
      </c>
      <c r="D100" t="s">
        <v>112</v>
      </c>
      <c r="E100" t="s">
        <v>133</v>
      </c>
      <c r="F100" s="7" t="s">
        <v>202</v>
      </c>
      <c r="G100" t="s">
        <v>30</v>
      </c>
      <c r="H100" t="s">
        <v>14</v>
      </c>
      <c r="I100" t="s">
        <v>113</v>
      </c>
      <c r="J100" t="s">
        <v>19</v>
      </c>
      <c r="K100" t="s">
        <v>119</v>
      </c>
      <c r="L100">
        <v>10</v>
      </c>
      <c r="M100" t="s">
        <v>114</v>
      </c>
    </row>
    <row r="101" spans="2:13">
      <c r="B101">
        <v>31</v>
      </c>
      <c r="C101" t="s">
        <v>32</v>
      </c>
      <c r="D101" t="s">
        <v>112</v>
      </c>
      <c r="E101" t="s">
        <v>133</v>
      </c>
      <c r="F101" s="7" t="s">
        <v>202</v>
      </c>
      <c r="G101" t="s">
        <v>30</v>
      </c>
      <c r="H101" t="s">
        <v>14</v>
      </c>
      <c r="I101" t="s">
        <v>44</v>
      </c>
      <c r="J101" t="s">
        <v>19</v>
      </c>
      <c r="K101" t="s">
        <v>25</v>
      </c>
      <c r="L101">
        <v>28</v>
      </c>
      <c r="M101" t="s">
        <v>115</v>
      </c>
    </row>
    <row r="102" spans="2:13">
      <c r="B102">
        <v>31</v>
      </c>
      <c r="C102" t="s">
        <v>32</v>
      </c>
      <c r="D102" t="s">
        <v>112</v>
      </c>
      <c r="E102" t="s">
        <v>133</v>
      </c>
      <c r="F102" s="7" t="s">
        <v>202</v>
      </c>
      <c r="G102" t="s">
        <v>30</v>
      </c>
      <c r="H102" t="s">
        <v>14</v>
      </c>
      <c r="I102" t="s">
        <v>42</v>
      </c>
      <c r="J102" t="s">
        <v>22</v>
      </c>
      <c r="K102" t="s">
        <v>25</v>
      </c>
      <c r="L102">
        <v>33</v>
      </c>
    </row>
    <row r="103" spans="2:13">
      <c r="B103">
        <v>31</v>
      </c>
      <c r="C103" t="s">
        <v>32</v>
      </c>
      <c r="D103" t="s">
        <v>112</v>
      </c>
      <c r="E103" t="s">
        <v>133</v>
      </c>
      <c r="F103" s="7" t="s">
        <v>202</v>
      </c>
      <c r="G103" t="s">
        <v>30</v>
      </c>
      <c r="H103" t="s">
        <v>14</v>
      </c>
      <c r="I103" t="s">
        <v>42</v>
      </c>
      <c r="J103" t="s">
        <v>19</v>
      </c>
      <c r="K103" t="s">
        <v>25</v>
      </c>
      <c r="L103">
        <v>4</v>
      </c>
    </row>
    <row r="104" spans="2:13">
      <c r="B104">
        <v>31</v>
      </c>
      <c r="C104" t="s">
        <v>32</v>
      </c>
      <c r="D104" t="s">
        <v>112</v>
      </c>
      <c r="E104" t="s">
        <v>133</v>
      </c>
      <c r="F104" s="7" t="s">
        <v>202</v>
      </c>
      <c r="G104" t="s">
        <v>30</v>
      </c>
      <c r="H104" t="s">
        <v>14</v>
      </c>
      <c r="I104" t="s">
        <v>80</v>
      </c>
      <c r="J104" t="s">
        <v>22</v>
      </c>
      <c r="K104" t="s">
        <v>119</v>
      </c>
      <c r="L104">
        <v>18</v>
      </c>
      <c r="M104" t="s">
        <v>78</v>
      </c>
    </row>
    <row r="105" spans="2:13">
      <c r="B105">
        <v>31</v>
      </c>
      <c r="C105" t="s">
        <v>32</v>
      </c>
      <c r="D105" t="s">
        <v>112</v>
      </c>
      <c r="E105" t="s">
        <v>133</v>
      </c>
      <c r="F105" s="7" t="s">
        <v>202</v>
      </c>
      <c r="G105" t="s">
        <v>30</v>
      </c>
      <c r="H105" t="s">
        <v>14</v>
      </c>
      <c r="I105" t="s">
        <v>44</v>
      </c>
      <c r="J105" t="s">
        <v>19</v>
      </c>
      <c r="K105" t="s">
        <v>25</v>
      </c>
      <c r="L105">
        <v>29</v>
      </c>
      <c r="M105" t="s">
        <v>116</v>
      </c>
    </row>
    <row r="106" spans="2:13">
      <c r="B106">
        <v>31</v>
      </c>
      <c r="C106" t="s">
        <v>32</v>
      </c>
      <c r="D106" t="s">
        <v>112</v>
      </c>
      <c r="E106" t="s">
        <v>133</v>
      </c>
      <c r="F106" s="7" t="s">
        <v>202</v>
      </c>
      <c r="G106" t="s">
        <v>30</v>
      </c>
      <c r="H106" t="s">
        <v>14</v>
      </c>
      <c r="I106" t="s">
        <v>17</v>
      </c>
      <c r="J106" t="s">
        <v>21</v>
      </c>
      <c r="K106">
        <v>344</v>
      </c>
      <c r="L106" t="s">
        <v>48</v>
      </c>
    </row>
    <row r="107" spans="2:13">
      <c r="B107">
        <v>31</v>
      </c>
      <c r="C107" t="s">
        <v>32</v>
      </c>
      <c r="D107" t="s">
        <v>112</v>
      </c>
      <c r="E107" t="s">
        <v>133</v>
      </c>
      <c r="F107" s="7" t="s">
        <v>202</v>
      </c>
      <c r="G107" t="s">
        <v>30</v>
      </c>
      <c r="H107" t="s">
        <v>14</v>
      </c>
      <c r="I107" t="s">
        <v>88</v>
      </c>
      <c r="J107" t="s">
        <v>22</v>
      </c>
      <c r="K107" t="s">
        <v>25</v>
      </c>
      <c r="L107">
        <v>30</v>
      </c>
      <c r="M107" t="s">
        <v>73</v>
      </c>
    </row>
    <row r="108" spans="2:13">
      <c r="B108">
        <v>31</v>
      </c>
      <c r="C108" t="s">
        <v>32</v>
      </c>
      <c r="D108" t="s">
        <v>112</v>
      </c>
      <c r="E108" t="s">
        <v>133</v>
      </c>
      <c r="F108" s="7" t="s">
        <v>202</v>
      </c>
      <c r="G108" t="s">
        <v>30</v>
      </c>
      <c r="H108" t="s">
        <v>14</v>
      </c>
      <c r="I108" t="s">
        <v>86</v>
      </c>
      <c r="J108" t="s">
        <v>19</v>
      </c>
      <c r="K108" t="s">
        <v>25</v>
      </c>
      <c r="L108">
        <v>3</v>
      </c>
      <c r="M108" t="s">
        <v>117</v>
      </c>
    </row>
    <row r="109" spans="2:13">
      <c r="B109">
        <v>31</v>
      </c>
      <c r="C109" t="s">
        <v>32</v>
      </c>
      <c r="D109" t="s">
        <v>112</v>
      </c>
      <c r="E109" t="s">
        <v>133</v>
      </c>
      <c r="F109" s="7" t="s">
        <v>202</v>
      </c>
      <c r="G109" t="s">
        <v>30</v>
      </c>
      <c r="H109" t="s">
        <v>14</v>
      </c>
      <c r="I109" t="s">
        <v>54</v>
      </c>
      <c r="J109" t="s">
        <v>22</v>
      </c>
      <c r="K109" t="s">
        <v>25</v>
      </c>
      <c r="L109">
        <v>8</v>
      </c>
    </row>
    <row r="110" spans="2:13">
      <c r="B110">
        <v>31</v>
      </c>
      <c r="C110" t="s">
        <v>33</v>
      </c>
      <c r="D110" t="s">
        <v>112</v>
      </c>
      <c r="E110" t="s">
        <v>133</v>
      </c>
      <c r="F110" s="7" t="s">
        <v>202</v>
      </c>
      <c r="G110" t="s">
        <v>30</v>
      </c>
      <c r="H110" t="s">
        <v>14</v>
      </c>
      <c r="I110" t="s">
        <v>118</v>
      </c>
      <c r="J110" t="s">
        <v>22</v>
      </c>
      <c r="K110" t="s">
        <v>25</v>
      </c>
      <c r="L110" t="s">
        <v>48</v>
      </c>
      <c r="M110" t="s">
        <v>73</v>
      </c>
    </row>
    <row r="111" spans="2:13">
      <c r="B111">
        <v>31</v>
      </c>
      <c r="C111" t="s">
        <v>32</v>
      </c>
      <c r="D111" t="s">
        <v>112</v>
      </c>
      <c r="E111" t="s">
        <v>133</v>
      </c>
      <c r="F111" s="7" t="s">
        <v>202</v>
      </c>
      <c r="G111" t="s">
        <v>30</v>
      </c>
      <c r="H111" t="s">
        <v>29</v>
      </c>
      <c r="I111" t="s">
        <v>120</v>
      </c>
      <c r="J111" t="s">
        <v>24</v>
      </c>
      <c r="K111" t="s">
        <v>28</v>
      </c>
      <c r="L111">
        <v>15</v>
      </c>
      <c r="M111" t="s">
        <v>93</v>
      </c>
    </row>
    <row r="112" spans="2:13">
      <c r="B112">
        <v>31</v>
      </c>
      <c r="C112" t="s">
        <v>32</v>
      </c>
      <c r="D112" t="s">
        <v>112</v>
      </c>
      <c r="E112" t="s">
        <v>133</v>
      </c>
      <c r="F112" s="7" t="s">
        <v>202</v>
      </c>
      <c r="G112" t="s">
        <v>30</v>
      </c>
      <c r="H112" t="s">
        <v>29</v>
      </c>
      <c r="I112" t="s">
        <v>76</v>
      </c>
      <c r="J112" t="s">
        <v>24</v>
      </c>
      <c r="K112" t="s">
        <v>40</v>
      </c>
      <c r="L112">
        <v>17</v>
      </c>
      <c r="M112" t="s">
        <v>70</v>
      </c>
    </row>
    <row r="113" spans="2:13">
      <c r="B113">
        <v>31</v>
      </c>
      <c r="C113" t="s">
        <v>32</v>
      </c>
      <c r="D113" t="s">
        <v>112</v>
      </c>
      <c r="E113" t="s">
        <v>133</v>
      </c>
      <c r="F113" s="7" t="s">
        <v>202</v>
      </c>
      <c r="G113" t="s">
        <v>30</v>
      </c>
      <c r="H113" t="s">
        <v>29</v>
      </c>
      <c r="I113" t="s">
        <v>76</v>
      </c>
      <c r="J113" t="s">
        <v>23</v>
      </c>
      <c r="K113" t="s">
        <v>27</v>
      </c>
      <c r="L113">
        <v>12</v>
      </c>
      <c r="M113" t="s">
        <v>73</v>
      </c>
    </row>
    <row r="114" spans="2:13">
      <c r="B114">
        <v>31</v>
      </c>
      <c r="C114" t="s">
        <v>32</v>
      </c>
      <c r="D114" t="s">
        <v>112</v>
      </c>
      <c r="E114" t="s">
        <v>133</v>
      </c>
      <c r="F114" s="7" t="s">
        <v>202</v>
      </c>
      <c r="G114" t="s">
        <v>30</v>
      </c>
      <c r="H114" t="s">
        <v>29</v>
      </c>
      <c r="I114" t="s">
        <v>45</v>
      </c>
      <c r="J114" t="s">
        <v>24</v>
      </c>
      <c r="K114" t="s">
        <v>40</v>
      </c>
      <c r="L114">
        <v>26</v>
      </c>
    </row>
    <row r="115" spans="2:13">
      <c r="B115">
        <v>32</v>
      </c>
      <c r="C115" t="s">
        <v>32</v>
      </c>
      <c r="D115" t="s">
        <v>121</v>
      </c>
      <c r="E115" t="s">
        <v>133</v>
      </c>
      <c r="F115" s="7" t="s">
        <v>203</v>
      </c>
      <c r="G115" t="s">
        <v>30</v>
      </c>
      <c r="H115" t="s">
        <v>14</v>
      </c>
      <c r="I115" t="s">
        <v>89</v>
      </c>
      <c r="J115" t="s">
        <v>22</v>
      </c>
      <c r="K115" t="s">
        <v>57</v>
      </c>
      <c r="L115">
        <v>2</v>
      </c>
      <c r="M115" t="s">
        <v>101</v>
      </c>
    </row>
    <row r="116" spans="2:13">
      <c r="B116">
        <v>32</v>
      </c>
      <c r="C116" t="s">
        <v>32</v>
      </c>
      <c r="D116" t="s">
        <v>121</v>
      </c>
      <c r="E116" t="s">
        <v>133</v>
      </c>
      <c r="F116" s="7" t="s">
        <v>203</v>
      </c>
      <c r="G116" t="s">
        <v>30</v>
      </c>
      <c r="H116" t="s">
        <v>29</v>
      </c>
      <c r="I116" t="s">
        <v>76</v>
      </c>
      <c r="J116" t="s">
        <v>23</v>
      </c>
      <c r="K116" t="s">
        <v>27</v>
      </c>
      <c r="L116">
        <v>12</v>
      </c>
      <c r="M116" t="s">
        <v>73</v>
      </c>
    </row>
    <row r="117" spans="2:13">
      <c r="B117">
        <v>32</v>
      </c>
      <c r="C117" t="s">
        <v>32</v>
      </c>
      <c r="D117" t="s">
        <v>121</v>
      </c>
      <c r="E117" t="s">
        <v>133</v>
      </c>
      <c r="F117" s="7" t="s">
        <v>203</v>
      </c>
      <c r="G117" t="s">
        <v>30</v>
      </c>
      <c r="H117" t="s">
        <v>29</v>
      </c>
      <c r="I117" t="s">
        <v>76</v>
      </c>
      <c r="J117" t="s">
        <v>24</v>
      </c>
      <c r="K117" t="s">
        <v>40</v>
      </c>
      <c r="L117">
        <v>17</v>
      </c>
      <c r="M117" t="s">
        <v>70</v>
      </c>
    </row>
    <row r="118" spans="2:13">
      <c r="B118">
        <v>32</v>
      </c>
      <c r="C118" t="s">
        <v>32</v>
      </c>
      <c r="D118" t="s">
        <v>121</v>
      </c>
      <c r="E118" t="s">
        <v>133</v>
      </c>
      <c r="F118" s="7" t="s">
        <v>203</v>
      </c>
      <c r="G118" t="s">
        <v>30</v>
      </c>
      <c r="H118" t="s">
        <v>29</v>
      </c>
      <c r="I118" t="s">
        <v>38</v>
      </c>
      <c r="J118" t="s">
        <v>24</v>
      </c>
      <c r="K118" t="s">
        <v>40</v>
      </c>
      <c r="L118">
        <v>21</v>
      </c>
    </row>
    <row r="119" spans="2:13">
      <c r="B119">
        <v>32</v>
      </c>
      <c r="C119" t="s">
        <v>32</v>
      </c>
      <c r="D119" t="s">
        <v>121</v>
      </c>
      <c r="E119" t="s">
        <v>133</v>
      </c>
      <c r="F119" s="7" t="s">
        <v>203</v>
      </c>
      <c r="G119" t="s">
        <v>30</v>
      </c>
      <c r="H119" t="s">
        <v>29</v>
      </c>
      <c r="I119" t="s">
        <v>122</v>
      </c>
      <c r="J119" t="s">
        <v>24</v>
      </c>
      <c r="K119" t="s">
        <v>40</v>
      </c>
      <c r="L119">
        <v>26</v>
      </c>
    </row>
    <row r="120" spans="2:13">
      <c r="B120">
        <v>32</v>
      </c>
      <c r="C120" t="s">
        <v>32</v>
      </c>
      <c r="D120" t="s">
        <v>121</v>
      </c>
      <c r="E120" t="s">
        <v>133</v>
      </c>
      <c r="F120" s="7" t="s">
        <v>203</v>
      </c>
      <c r="G120" t="s">
        <v>30</v>
      </c>
      <c r="H120" t="s">
        <v>29</v>
      </c>
      <c r="I120" t="s">
        <v>76</v>
      </c>
      <c r="J120" t="s">
        <v>24</v>
      </c>
      <c r="K120" t="s">
        <v>28</v>
      </c>
      <c r="L120">
        <v>13</v>
      </c>
      <c r="M120" t="s">
        <v>70</v>
      </c>
    </row>
    <row r="121" spans="2:13">
      <c r="B121">
        <v>32</v>
      </c>
      <c r="C121" t="s">
        <v>32</v>
      </c>
      <c r="D121" t="s">
        <v>121</v>
      </c>
      <c r="E121" t="s">
        <v>133</v>
      </c>
      <c r="F121" s="7" t="s">
        <v>203</v>
      </c>
      <c r="G121" t="s">
        <v>30</v>
      </c>
      <c r="H121" t="s">
        <v>29</v>
      </c>
      <c r="I121" t="s">
        <v>76</v>
      </c>
      <c r="J121" t="s">
        <v>24</v>
      </c>
      <c r="K121" t="s">
        <v>28</v>
      </c>
      <c r="L121">
        <v>5</v>
      </c>
      <c r="M121" t="s">
        <v>73</v>
      </c>
    </row>
    <row r="122" spans="2:13">
      <c r="B122">
        <v>32</v>
      </c>
      <c r="C122" t="s">
        <v>32</v>
      </c>
      <c r="D122" t="s">
        <v>121</v>
      </c>
      <c r="E122" t="s">
        <v>133</v>
      </c>
      <c r="F122" s="7" t="s">
        <v>203</v>
      </c>
      <c r="G122" t="s">
        <v>30</v>
      </c>
      <c r="H122" t="s">
        <v>29</v>
      </c>
      <c r="I122" t="s">
        <v>60</v>
      </c>
      <c r="J122" t="s">
        <v>23</v>
      </c>
      <c r="K122" t="s">
        <v>27</v>
      </c>
      <c r="L122">
        <v>12</v>
      </c>
      <c r="M122" t="s">
        <v>123</v>
      </c>
    </row>
    <row r="123" spans="2:13">
      <c r="B123">
        <v>32</v>
      </c>
      <c r="C123" t="s">
        <v>32</v>
      </c>
      <c r="D123" t="s">
        <v>121</v>
      </c>
      <c r="E123" t="s">
        <v>133</v>
      </c>
      <c r="F123" s="7" t="s">
        <v>203</v>
      </c>
      <c r="G123" t="s">
        <v>30</v>
      </c>
      <c r="H123" t="s">
        <v>29</v>
      </c>
      <c r="I123" t="s">
        <v>60</v>
      </c>
      <c r="J123" t="s">
        <v>23</v>
      </c>
      <c r="K123" t="s">
        <v>27</v>
      </c>
      <c r="L123">
        <v>12</v>
      </c>
      <c r="M123" t="s">
        <v>102</v>
      </c>
    </row>
    <row r="124" spans="2:13">
      <c r="B124">
        <v>33</v>
      </c>
      <c r="C124" t="s">
        <v>126</v>
      </c>
      <c r="D124" t="s">
        <v>127</v>
      </c>
      <c r="E124" t="s">
        <v>132</v>
      </c>
      <c r="F124" s="7" t="s">
        <v>201</v>
      </c>
      <c r="G124" t="s">
        <v>30</v>
      </c>
      <c r="H124" t="s">
        <v>14</v>
      </c>
      <c r="I124" t="s">
        <v>88</v>
      </c>
      <c r="J124" t="s">
        <v>22</v>
      </c>
      <c r="K124" t="s">
        <v>25</v>
      </c>
      <c r="L124" t="s">
        <v>48</v>
      </c>
    </row>
    <row r="125" spans="2:13">
      <c r="B125">
        <v>33</v>
      </c>
      <c r="C125" t="s">
        <v>126</v>
      </c>
      <c r="D125" t="s">
        <v>127</v>
      </c>
      <c r="E125" t="s">
        <v>132</v>
      </c>
      <c r="F125" s="7" t="s">
        <v>201</v>
      </c>
      <c r="G125" t="s">
        <v>30</v>
      </c>
      <c r="H125" t="s">
        <v>14</v>
      </c>
      <c r="I125" t="s">
        <v>80</v>
      </c>
      <c r="J125" t="s">
        <v>22</v>
      </c>
      <c r="K125" t="s">
        <v>25</v>
      </c>
      <c r="L125" t="s">
        <v>48</v>
      </c>
    </row>
    <row r="126" spans="2:13">
      <c r="B126">
        <v>33</v>
      </c>
      <c r="C126" t="s">
        <v>126</v>
      </c>
      <c r="D126" t="s">
        <v>127</v>
      </c>
      <c r="E126" t="s">
        <v>132</v>
      </c>
      <c r="F126" s="7" t="s">
        <v>201</v>
      </c>
      <c r="G126" t="s">
        <v>30</v>
      </c>
      <c r="H126" t="s">
        <v>14</v>
      </c>
      <c r="I126" t="s">
        <v>113</v>
      </c>
      <c r="J126" t="s">
        <v>22</v>
      </c>
      <c r="K126" t="s">
        <v>25</v>
      </c>
      <c r="L126" t="s">
        <v>48</v>
      </c>
    </row>
    <row r="127" spans="2:13">
      <c r="B127">
        <v>33</v>
      </c>
      <c r="C127" t="s">
        <v>126</v>
      </c>
      <c r="D127" t="s">
        <v>127</v>
      </c>
      <c r="E127" t="s">
        <v>132</v>
      </c>
      <c r="F127" s="7" t="s">
        <v>201</v>
      </c>
      <c r="G127" t="s">
        <v>30</v>
      </c>
      <c r="H127" t="s">
        <v>14</v>
      </c>
      <c r="I127" t="s">
        <v>86</v>
      </c>
      <c r="J127" t="s">
        <v>19</v>
      </c>
      <c r="K127" t="s">
        <v>25</v>
      </c>
      <c r="L127">
        <v>4</v>
      </c>
    </row>
    <row r="128" spans="2:13">
      <c r="B128">
        <v>33</v>
      </c>
      <c r="C128" t="s">
        <v>126</v>
      </c>
      <c r="D128" t="s">
        <v>127</v>
      </c>
      <c r="E128" t="s">
        <v>132</v>
      </c>
      <c r="F128" s="7" t="s">
        <v>201</v>
      </c>
      <c r="G128" t="s">
        <v>30</v>
      </c>
      <c r="H128" t="s">
        <v>14</v>
      </c>
      <c r="I128" t="s">
        <v>86</v>
      </c>
      <c r="J128" t="s">
        <v>19</v>
      </c>
      <c r="K128" t="s">
        <v>25</v>
      </c>
      <c r="L128" t="s">
        <v>48</v>
      </c>
    </row>
    <row r="129" spans="2:13">
      <c r="B129">
        <v>33</v>
      </c>
      <c r="C129" t="s">
        <v>33</v>
      </c>
      <c r="D129" t="s">
        <v>127</v>
      </c>
      <c r="E129" t="s">
        <v>132</v>
      </c>
      <c r="F129" s="7" t="s">
        <v>201</v>
      </c>
      <c r="G129" t="s">
        <v>30</v>
      </c>
      <c r="H129" t="s">
        <v>14</v>
      </c>
      <c r="I129" t="s">
        <v>88</v>
      </c>
      <c r="J129" t="s">
        <v>22</v>
      </c>
      <c r="K129" t="s">
        <v>25</v>
      </c>
      <c r="L129" t="s">
        <v>48</v>
      </c>
      <c r="M129" t="s">
        <v>73</v>
      </c>
    </row>
    <row r="130" spans="2:13">
      <c r="B130">
        <v>34</v>
      </c>
      <c r="C130" t="s">
        <v>32</v>
      </c>
      <c r="D130" t="s">
        <v>128</v>
      </c>
      <c r="E130" t="s">
        <v>133</v>
      </c>
      <c r="F130" s="7" t="s">
        <v>201</v>
      </c>
      <c r="G130" t="s">
        <v>30</v>
      </c>
      <c r="H130" t="s">
        <v>29</v>
      </c>
      <c r="I130" t="s">
        <v>60</v>
      </c>
      <c r="J130" t="s">
        <v>23</v>
      </c>
      <c r="K130" t="s">
        <v>27</v>
      </c>
      <c r="L130">
        <v>12</v>
      </c>
      <c r="M130" t="s">
        <v>129</v>
      </c>
    </row>
    <row r="131" spans="2:13">
      <c r="B131">
        <v>34</v>
      </c>
      <c r="C131" t="s">
        <v>32</v>
      </c>
      <c r="D131" t="s">
        <v>128</v>
      </c>
      <c r="E131" t="s">
        <v>133</v>
      </c>
      <c r="F131" s="7" t="s">
        <v>201</v>
      </c>
      <c r="G131" t="s">
        <v>30</v>
      </c>
      <c r="H131" t="s">
        <v>29</v>
      </c>
      <c r="I131" t="s">
        <v>45</v>
      </c>
      <c r="J131" t="s">
        <v>24</v>
      </c>
      <c r="K131" t="s">
        <v>27</v>
      </c>
      <c r="L131">
        <v>26</v>
      </c>
      <c r="M131" t="s">
        <v>102</v>
      </c>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Y86"/>
  <sheetViews>
    <sheetView tabSelected="1" topLeftCell="A24" zoomScale="77" zoomScaleNormal="77" zoomScalePageLayoutView="77" workbookViewId="0">
      <selection activeCell="D72" sqref="D72:F72"/>
    </sheetView>
  </sheetViews>
  <sheetFormatPr baseColWidth="10" defaultColWidth="11.5" defaultRowHeight="14" x14ac:dyDescent="0"/>
  <cols>
    <col min="1" max="1" width="7.5" bestFit="1" customWidth="1"/>
    <col min="8" max="8" width="11.5" style="5"/>
    <col min="12" max="13" width="7.1640625" customWidth="1"/>
    <col min="14" max="14" width="6.5" customWidth="1"/>
    <col min="15" max="15" width="5.6640625" customWidth="1"/>
    <col min="16" max="16" width="6.1640625" customWidth="1"/>
    <col min="17" max="17" width="8.5" bestFit="1" customWidth="1"/>
    <col min="18" max="18" width="8.6640625" bestFit="1" customWidth="1"/>
    <col min="19" max="19" width="6.83203125" customWidth="1"/>
    <col min="20" max="20" width="8.1640625" customWidth="1"/>
    <col min="21" max="22" width="6.5" customWidth="1"/>
    <col min="23" max="23" width="8.1640625" customWidth="1"/>
  </cols>
  <sheetData>
    <row r="1" spans="1:25">
      <c r="A1" t="s">
        <v>166</v>
      </c>
      <c r="B1" t="s">
        <v>217</v>
      </c>
      <c r="C1" t="s">
        <v>167</v>
      </c>
      <c r="D1" t="s">
        <v>168</v>
      </c>
      <c r="E1" t="s">
        <v>169</v>
      </c>
      <c r="F1" t="s">
        <v>170</v>
      </c>
      <c r="G1" t="s">
        <v>165</v>
      </c>
      <c r="H1" s="5" t="s">
        <v>171</v>
      </c>
      <c r="I1" t="s">
        <v>172</v>
      </c>
      <c r="J1" t="s">
        <v>173</v>
      </c>
      <c r="K1" t="s">
        <v>174</v>
      </c>
      <c r="L1" t="s">
        <v>218</v>
      </c>
      <c r="M1" t="s">
        <v>231</v>
      </c>
      <c r="N1" t="s">
        <v>221</v>
      </c>
      <c r="O1" t="s">
        <v>219</v>
      </c>
      <c r="P1" t="s">
        <v>220</v>
      </c>
      <c r="Q1" t="s">
        <v>225</v>
      </c>
      <c r="R1" t="s">
        <v>224</v>
      </c>
      <c r="S1" t="s">
        <v>229</v>
      </c>
      <c r="T1" t="s">
        <v>230</v>
      </c>
      <c r="U1" t="s">
        <v>226</v>
      </c>
      <c r="V1" t="s">
        <v>227</v>
      </c>
      <c r="W1" t="s">
        <v>228</v>
      </c>
      <c r="X1" t="s">
        <v>237</v>
      </c>
      <c r="Y1" t="s">
        <v>227</v>
      </c>
    </row>
    <row r="2" spans="1:25">
      <c r="A2">
        <v>0</v>
      </c>
      <c r="B2">
        <v>0</v>
      </c>
      <c r="C2" t="s">
        <v>175</v>
      </c>
      <c r="D2">
        <v>85.3</v>
      </c>
      <c r="E2">
        <v>9.98</v>
      </c>
      <c r="F2">
        <v>4.72</v>
      </c>
      <c r="G2">
        <v>4.82</v>
      </c>
      <c r="H2" s="5">
        <v>37.200000000000003</v>
      </c>
      <c r="I2">
        <v>0.48</v>
      </c>
      <c r="J2" t="s">
        <v>176</v>
      </c>
      <c r="K2" t="s">
        <v>181</v>
      </c>
      <c r="L2">
        <v>0</v>
      </c>
      <c r="M2">
        <v>0</v>
      </c>
      <c r="N2">
        <v>0</v>
      </c>
      <c r="O2">
        <v>0</v>
      </c>
      <c r="P2">
        <v>0</v>
      </c>
      <c r="Q2">
        <v>0</v>
      </c>
      <c r="R2">
        <v>0</v>
      </c>
      <c r="S2">
        <v>0</v>
      </c>
      <c r="T2">
        <v>0</v>
      </c>
      <c r="U2">
        <v>0</v>
      </c>
      <c r="V2">
        <v>0</v>
      </c>
      <c r="W2">
        <v>0</v>
      </c>
      <c r="X2">
        <v>0</v>
      </c>
      <c r="Y2">
        <v>0</v>
      </c>
    </row>
    <row r="3" spans="1:25">
      <c r="A3">
        <v>0</v>
      </c>
      <c r="B3">
        <v>0</v>
      </c>
      <c r="C3" t="s">
        <v>175</v>
      </c>
      <c r="D3">
        <v>45.5</v>
      </c>
      <c r="E3">
        <v>51.9</v>
      </c>
      <c r="F3">
        <v>2.56</v>
      </c>
      <c r="G3">
        <v>4.3499999999999996</v>
      </c>
      <c r="H3" s="5">
        <v>56.2</v>
      </c>
      <c r="I3">
        <v>0.66</v>
      </c>
      <c r="J3" t="s">
        <v>176</v>
      </c>
      <c r="K3" t="s">
        <v>181</v>
      </c>
      <c r="L3">
        <v>0</v>
      </c>
      <c r="M3">
        <v>0</v>
      </c>
      <c r="N3">
        <v>0</v>
      </c>
      <c r="O3">
        <v>0</v>
      </c>
      <c r="P3">
        <v>0</v>
      </c>
      <c r="Q3">
        <v>0</v>
      </c>
      <c r="R3">
        <v>0</v>
      </c>
      <c r="S3">
        <v>0</v>
      </c>
      <c r="T3">
        <v>0</v>
      </c>
      <c r="U3">
        <v>0</v>
      </c>
      <c r="V3">
        <v>0</v>
      </c>
      <c r="W3">
        <v>0</v>
      </c>
      <c r="X3">
        <v>0</v>
      </c>
      <c r="Y3">
        <v>0</v>
      </c>
    </row>
    <row r="4" spans="1:25">
      <c r="A4">
        <v>0</v>
      </c>
      <c r="B4">
        <v>0</v>
      </c>
      <c r="C4" t="s">
        <v>175</v>
      </c>
      <c r="D4">
        <v>90.8</v>
      </c>
      <c r="E4">
        <v>8.1</v>
      </c>
      <c r="F4">
        <v>1.1200000000000001</v>
      </c>
      <c r="G4">
        <v>5.5</v>
      </c>
      <c r="H4" s="5">
        <v>42.2</v>
      </c>
      <c r="I4">
        <v>0.40500000000000003</v>
      </c>
      <c r="J4" t="s">
        <v>176</v>
      </c>
      <c r="K4" t="s">
        <v>181</v>
      </c>
      <c r="L4">
        <v>0</v>
      </c>
      <c r="M4">
        <v>0</v>
      </c>
      <c r="N4">
        <v>0</v>
      </c>
      <c r="O4">
        <v>0</v>
      </c>
      <c r="P4">
        <v>0</v>
      </c>
      <c r="Q4">
        <v>0</v>
      </c>
      <c r="R4">
        <v>0</v>
      </c>
      <c r="S4">
        <v>0</v>
      </c>
      <c r="T4">
        <v>0</v>
      </c>
      <c r="U4">
        <v>0</v>
      </c>
      <c r="V4">
        <v>0</v>
      </c>
      <c r="W4">
        <v>0</v>
      </c>
      <c r="X4">
        <v>0</v>
      </c>
      <c r="Y4">
        <v>0</v>
      </c>
    </row>
    <row r="5" spans="1:25">
      <c r="A5">
        <v>0</v>
      </c>
      <c r="B5">
        <v>0</v>
      </c>
      <c r="C5" t="s">
        <v>175</v>
      </c>
      <c r="D5">
        <v>92.1</v>
      </c>
      <c r="E5">
        <v>4</v>
      </c>
      <c r="F5">
        <v>3.85</v>
      </c>
      <c r="G5">
        <v>4.55</v>
      </c>
      <c r="H5" s="5">
        <v>44.3</v>
      </c>
      <c r="I5">
        <v>0.52500000000000002</v>
      </c>
      <c r="J5" t="s">
        <v>176</v>
      </c>
      <c r="K5" t="s">
        <v>181</v>
      </c>
      <c r="L5">
        <v>0</v>
      </c>
      <c r="M5">
        <v>0</v>
      </c>
      <c r="N5">
        <v>0</v>
      </c>
      <c r="O5">
        <v>0</v>
      </c>
      <c r="P5">
        <v>0</v>
      </c>
      <c r="Q5">
        <v>0</v>
      </c>
      <c r="R5">
        <v>0</v>
      </c>
      <c r="S5">
        <v>0</v>
      </c>
      <c r="T5">
        <v>0</v>
      </c>
      <c r="U5">
        <v>0</v>
      </c>
      <c r="V5">
        <v>0</v>
      </c>
      <c r="W5">
        <v>0</v>
      </c>
      <c r="X5">
        <v>0</v>
      </c>
      <c r="Y5">
        <v>0</v>
      </c>
    </row>
    <row r="6" spans="1:25">
      <c r="A6">
        <v>0</v>
      </c>
      <c r="B6">
        <v>0</v>
      </c>
      <c r="C6" t="s">
        <v>175</v>
      </c>
      <c r="D6">
        <v>83.6</v>
      </c>
      <c r="E6">
        <v>13.6</v>
      </c>
      <c r="F6">
        <v>3.4</v>
      </c>
      <c r="G6">
        <v>7.1</v>
      </c>
      <c r="H6" s="5">
        <v>46.5</v>
      </c>
      <c r="I6">
        <v>0.52300000000000002</v>
      </c>
      <c r="J6" t="s">
        <v>176</v>
      </c>
      <c r="K6" t="s">
        <v>181</v>
      </c>
      <c r="L6">
        <v>0</v>
      </c>
      <c r="M6">
        <v>0</v>
      </c>
      <c r="N6">
        <v>0</v>
      </c>
      <c r="O6">
        <v>0</v>
      </c>
      <c r="P6">
        <v>0</v>
      </c>
      <c r="Q6">
        <v>0</v>
      </c>
      <c r="R6">
        <v>0</v>
      </c>
      <c r="S6">
        <v>0</v>
      </c>
      <c r="T6">
        <v>0</v>
      </c>
      <c r="U6">
        <v>0</v>
      </c>
      <c r="V6">
        <v>0</v>
      </c>
      <c r="W6">
        <v>0</v>
      </c>
      <c r="X6">
        <v>0</v>
      </c>
      <c r="Y6">
        <v>0</v>
      </c>
    </row>
    <row r="7" spans="1:25">
      <c r="A7">
        <v>0</v>
      </c>
      <c r="B7">
        <v>0</v>
      </c>
      <c r="C7" t="s">
        <v>175</v>
      </c>
      <c r="D7">
        <v>85.6</v>
      </c>
      <c r="E7">
        <v>11.1</v>
      </c>
      <c r="F7">
        <v>3.4</v>
      </c>
      <c r="G7">
        <v>4.9000000000000004</v>
      </c>
      <c r="H7" s="5">
        <v>39.299999999999997</v>
      </c>
      <c r="I7">
        <v>0.3</v>
      </c>
      <c r="J7" t="s">
        <v>176</v>
      </c>
      <c r="K7" t="s">
        <v>181</v>
      </c>
      <c r="L7">
        <v>0</v>
      </c>
      <c r="M7">
        <v>0</v>
      </c>
      <c r="N7">
        <v>0</v>
      </c>
      <c r="O7">
        <v>0</v>
      </c>
      <c r="P7">
        <v>0</v>
      </c>
      <c r="Q7">
        <v>0</v>
      </c>
      <c r="R7">
        <v>0</v>
      </c>
      <c r="S7">
        <v>0</v>
      </c>
      <c r="T7">
        <v>0</v>
      </c>
      <c r="U7">
        <v>0</v>
      </c>
      <c r="V7">
        <v>0</v>
      </c>
      <c r="W7">
        <v>0</v>
      </c>
      <c r="X7">
        <v>0</v>
      </c>
      <c r="Y7">
        <v>0</v>
      </c>
    </row>
    <row r="8" spans="1:25">
      <c r="A8">
        <v>0</v>
      </c>
      <c r="B8">
        <v>0</v>
      </c>
      <c r="C8" t="s">
        <v>175</v>
      </c>
      <c r="D8">
        <v>85.4</v>
      </c>
      <c r="E8">
        <v>8.9</v>
      </c>
      <c r="F8">
        <v>5.72</v>
      </c>
      <c r="G8">
        <v>4</v>
      </c>
      <c r="H8" s="5">
        <v>47.3</v>
      </c>
      <c r="I8">
        <v>0.69</v>
      </c>
      <c r="J8" t="s">
        <v>176</v>
      </c>
      <c r="K8" t="s">
        <v>181</v>
      </c>
      <c r="L8">
        <v>0</v>
      </c>
      <c r="M8">
        <v>0</v>
      </c>
      <c r="N8">
        <v>0</v>
      </c>
      <c r="O8">
        <v>0</v>
      </c>
      <c r="P8">
        <v>0</v>
      </c>
      <c r="Q8">
        <v>0</v>
      </c>
      <c r="R8">
        <v>0</v>
      </c>
      <c r="S8">
        <v>0</v>
      </c>
      <c r="T8">
        <v>0</v>
      </c>
      <c r="U8">
        <v>0</v>
      </c>
      <c r="V8">
        <v>0</v>
      </c>
      <c r="W8">
        <v>0</v>
      </c>
      <c r="X8">
        <v>0</v>
      </c>
      <c r="Y8">
        <v>0</v>
      </c>
    </row>
    <row r="9" spans="1:25">
      <c r="A9">
        <v>1</v>
      </c>
      <c r="B9">
        <v>1</v>
      </c>
      <c r="C9" t="s">
        <v>177</v>
      </c>
      <c r="D9">
        <v>61.8</v>
      </c>
      <c r="E9">
        <v>22.7</v>
      </c>
      <c r="F9">
        <v>15.5</v>
      </c>
      <c r="G9">
        <v>6.2</v>
      </c>
      <c r="H9" s="5">
        <v>72.3</v>
      </c>
      <c r="I9">
        <v>1.0649999999999999</v>
      </c>
      <c r="J9" t="s">
        <v>176</v>
      </c>
      <c r="K9" t="s">
        <v>181</v>
      </c>
      <c r="L9">
        <v>2</v>
      </c>
      <c r="M9">
        <v>0</v>
      </c>
      <c r="N9">
        <v>0</v>
      </c>
      <c r="O9">
        <v>0</v>
      </c>
      <c r="P9">
        <v>0</v>
      </c>
      <c r="Q9">
        <v>0</v>
      </c>
      <c r="R9">
        <v>0</v>
      </c>
      <c r="S9">
        <v>0</v>
      </c>
      <c r="T9">
        <v>0</v>
      </c>
      <c r="U9">
        <v>0</v>
      </c>
      <c r="V9">
        <v>0</v>
      </c>
      <c r="W9">
        <v>0</v>
      </c>
      <c r="X9">
        <v>0</v>
      </c>
      <c r="Y9">
        <v>0</v>
      </c>
    </row>
    <row r="10" spans="1:25" s="5" customFormat="1">
      <c r="A10" s="5">
        <v>1</v>
      </c>
      <c r="B10" s="5">
        <v>1</v>
      </c>
      <c r="C10" s="5" t="s">
        <v>177</v>
      </c>
      <c r="D10" s="5">
        <v>83.6</v>
      </c>
      <c r="E10" s="5">
        <v>12.2</v>
      </c>
      <c r="F10" s="5">
        <v>4.2</v>
      </c>
      <c r="G10" s="5">
        <v>5.25</v>
      </c>
      <c r="H10" s="5" t="s">
        <v>178</v>
      </c>
      <c r="I10" s="5">
        <v>0.39</v>
      </c>
      <c r="J10" s="5" t="s">
        <v>176</v>
      </c>
      <c r="K10" s="5" t="s">
        <v>181</v>
      </c>
      <c r="L10" s="5">
        <v>3</v>
      </c>
      <c r="M10" s="5">
        <v>0</v>
      </c>
      <c r="N10" s="5">
        <v>0</v>
      </c>
      <c r="O10" s="5">
        <v>0</v>
      </c>
      <c r="P10" s="5">
        <v>0</v>
      </c>
      <c r="Q10" s="5">
        <v>0</v>
      </c>
      <c r="R10" s="5">
        <v>0</v>
      </c>
      <c r="S10" s="5">
        <v>0</v>
      </c>
      <c r="T10" s="5">
        <v>0</v>
      </c>
      <c r="U10" s="5">
        <v>0</v>
      </c>
      <c r="V10" s="5">
        <v>0</v>
      </c>
      <c r="W10" s="5">
        <v>0</v>
      </c>
      <c r="X10" s="5">
        <v>0</v>
      </c>
      <c r="Y10" s="5">
        <v>0</v>
      </c>
    </row>
    <row r="11" spans="1:25" s="5" customFormat="1">
      <c r="A11" s="5">
        <v>1</v>
      </c>
      <c r="B11" s="5">
        <v>1</v>
      </c>
      <c r="C11" s="5" t="s">
        <v>177</v>
      </c>
      <c r="D11" s="5">
        <v>72.900000000000006</v>
      </c>
      <c r="E11" s="5">
        <v>19.8</v>
      </c>
      <c r="F11" s="5">
        <v>7.12</v>
      </c>
      <c r="G11" s="5">
        <v>4.72</v>
      </c>
      <c r="H11" s="5">
        <v>41</v>
      </c>
      <c r="I11" s="5">
        <v>0.48</v>
      </c>
      <c r="J11" s="5" t="s">
        <v>176</v>
      </c>
      <c r="K11" s="5" t="s">
        <v>181</v>
      </c>
      <c r="L11" s="5">
        <v>3</v>
      </c>
      <c r="M11" s="5">
        <v>0</v>
      </c>
      <c r="N11" s="5">
        <v>0</v>
      </c>
      <c r="O11" s="5">
        <v>0</v>
      </c>
      <c r="P11" s="5">
        <v>0</v>
      </c>
      <c r="Q11" s="5">
        <v>0</v>
      </c>
      <c r="R11" s="5">
        <v>0</v>
      </c>
      <c r="S11" s="5">
        <v>0</v>
      </c>
      <c r="T11" s="5">
        <v>0</v>
      </c>
      <c r="U11" s="5">
        <v>0</v>
      </c>
      <c r="V11" s="5">
        <v>0</v>
      </c>
      <c r="W11" s="5">
        <v>0</v>
      </c>
      <c r="X11" s="5">
        <v>0</v>
      </c>
      <c r="Y11" s="5">
        <v>0</v>
      </c>
    </row>
    <row r="12" spans="1:25" s="5" customFormat="1">
      <c r="A12" s="5">
        <v>1</v>
      </c>
      <c r="B12" s="5">
        <v>1</v>
      </c>
      <c r="C12" s="5" t="s">
        <v>179</v>
      </c>
      <c r="D12" s="5">
        <v>91.3</v>
      </c>
      <c r="E12" s="5">
        <v>6</v>
      </c>
      <c r="F12" s="5">
        <v>2.7</v>
      </c>
      <c r="G12" s="5">
        <v>3.9</v>
      </c>
      <c r="H12" s="5">
        <v>51.2</v>
      </c>
      <c r="I12" s="5">
        <v>1.573</v>
      </c>
      <c r="J12" s="5" t="s">
        <v>176</v>
      </c>
      <c r="K12" s="5" t="s">
        <v>181</v>
      </c>
      <c r="L12" s="5">
        <v>0</v>
      </c>
      <c r="M12" s="5">
        <v>0</v>
      </c>
      <c r="N12" s="5">
        <v>0</v>
      </c>
      <c r="O12" s="5">
        <v>0</v>
      </c>
      <c r="P12" s="5">
        <v>0</v>
      </c>
      <c r="Q12" s="5">
        <v>0</v>
      </c>
      <c r="R12" s="5">
        <v>3</v>
      </c>
      <c r="S12" s="5">
        <v>0</v>
      </c>
      <c r="T12" s="5">
        <v>0</v>
      </c>
      <c r="U12" s="5">
        <v>0</v>
      </c>
      <c r="V12" s="5">
        <v>0</v>
      </c>
      <c r="W12" s="5">
        <v>0</v>
      </c>
      <c r="X12" s="5">
        <v>0</v>
      </c>
      <c r="Y12" s="5">
        <v>0</v>
      </c>
    </row>
    <row r="13" spans="1:25" s="5" customFormat="1">
      <c r="A13" s="5">
        <v>1</v>
      </c>
      <c r="B13" s="5">
        <v>1</v>
      </c>
      <c r="C13" s="5" t="s">
        <v>179</v>
      </c>
      <c r="D13" s="5">
        <v>91.6</v>
      </c>
      <c r="E13" s="5">
        <v>6</v>
      </c>
      <c r="F13" s="5">
        <v>2.4</v>
      </c>
      <c r="G13" s="5">
        <v>4.0999999999999996</v>
      </c>
      <c r="H13" s="5">
        <v>41.5</v>
      </c>
      <c r="I13" s="5">
        <v>0.495</v>
      </c>
      <c r="J13" s="5" t="s">
        <v>176</v>
      </c>
      <c r="K13" s="5" t="s">
        <v>181</v>
      </c>
      <c r="L13" s="5">
        <v>0</v>
      </c>
      <c r="M13" s="5">
        <v>0</v>
      </c>
      <c r="N13" s="5">
        <v>0</v>
      </c>
      <c r="O13" s="5">
        <v>3</v>
      </c>
      <c r="P13" s="5">
        <v>0</v>
      </c>
      <c r="Q13" s="5">
        <v>0</v>
      </c>
      <c r="R13" s="5">
        <v>0</v>
      </c>
      <c r="S13" s="5">
        <v>0</v>
      </c>
      <c r="T13" s="5">
        <v>0</v>
      </c>
      <c r="U13" s="5">
        <v>0</v>
      </c>
      <c r="V13" s="5">
        <v>0</v>
      </c>
      <c r="W13" s="5">
        <v>0</v>
      </c>
      <c r="X13" s="5">
        <v>0</v>
      </c>
      <c r="Y13" s="5">
        <v>0</v>
      </c>
    </row>
    <row r="14" spans="1:25" s="5" customFormat="1">
      <c r="A14" s="5">
        <v>1</v>
      </c>
      <c r="B14" s="5">
        <v>1</v>
      </c>
      <c r="C14" s="5" t="s">
        <v>179</v>
      </c>
      <c r="D14" s="5">
        <v>60.6</v>
      </c>
      <c r="E14" s="5">
        <v>26.9</v>
      </c>
      <c r="F14" s="5">
        <v>12.5</v>
      </c>
      <c r="G14" s="5">
        <v>4.8099999999999996</v>
      </c>
      <c r="H14" s="5">
        <v>35</v>
      </c>
      <c r="I14" s="5">
        <v>0.34499999999999997</v>
      </c>
      <c r="J14" s="5" t="s">
        <v>176</v>
      </c>
      <c r="K14" s="5" t="s">
        <v>181</v>
      </c>
      <c r="L14" s="5">
        <v>3</v>
      </c>
      <c r="M14" s="5">
        <v>0</v>
      </c>
      <c r="N14" s="5">
        <v>0</v>
      </c>
      <c r="O14" s="5">
        <v>0</v>
      </c>
      <c r="P14" s="5">
        <v>0</v>
      </c>
      <c r="Q14" s="5">
        <v>0</v>
      </c>
      <c r="R14" s="5">
        <v>0</v>
      </c>
      <c r="S14" s="5">
        <v>0</v>
      </c>
      <c r="T14" s="5">
        <v>0</v>
      </c>
      <c r="U14" s="5">
        <v>0</v>
      </c>
      <c r="V14" s="5">
        <v>0</v>
      </c>
      <c r="W14" s="5">
        <v>0</v>
      </c>
      <c r="X14" s="5">
        <v>0</v>
      </c>
      <c r="Y14" s="5">
        <v>0</v>
      </c>
    </row>
    <row r="15" spans="1:25" s="5" customFormat="1">
      <c r="A15" s="5">
        <v>1</v>
      </c>
      <c r="B15" s="5">
        <v>1</v>
      </c>
      <c r="C15" s="5" t="s">
        <v>180</v>
      </c>
      <c r="D15" s="5">
        <v>79.8</v>
      </c>
      <c r="E15" s="5">
        <v>14</v>
      </c>
      <c r="F15" s="5">
        <v>6.2</v>
      </c>
      <c r="G15" s="5">
        <v>5.6</v>
      </c>
      <c r="H15" s="5">
        <v>28.5</v>
      </c>
      <c r="I15" s="5">
        <v>0.67500000000000004</v>
      </c>
      <c r="J15" s="5" t="s">
        <v>176</v>
      </c>
      <c r="K15" s="5" t="s">
        <v>181</v>
      </c>
      <c r="L15" s="5">
        <v>0</v>
      </c>
      <c r="M15" s="5">
        <v>0</v>
      </c>
      <c r="N15" s="5">
        <v>0</v>
      </c>
      <c r="O15" s="5">
        <v>4</v>
      </c>
      <c r="P15" s="5">
        <v>0</v>
      </c>
      <c r="Q15" s="5">
        <v>0</v>
      </c>
      <c r="R15" s="5">
        <v>0</v>
      </c>
      <c r="S15" s="5">
        <v>0</v>
      </c>
      <c r="T15" s="5">
        <v>0</v>
      </c>
      <c r="U15" s="5">
        <v>0</v>
      </c>
      <c r="V15" s="5">
        <v>0</v>
      </c>
      <c r="W15" s="5">
        <v>0</v>
      </c>
      <c r="X15" s="5">
        <v>0</v>
      </c>
      <c r="Y15" s="5">
        <v>0</v>
      </c>
    </row>
    <row r="16" spans="1:25" s="5" customFormat="1">
      <c r="A16" s="5">
        <v>1</v>
      </c>
      <c r="B16" s="5">
        <v>1</v>
      </c>
      <c r="C16" s="5" t="s">
        <v>180</v>
      </c>
      <c r="D16" s="5">
        <v>92.5</v>
      </c>
      <c r="E16" s="5">
        <v>4</v>
      </c>
      <c r="F16" s="5">
        <v>3.5</v>
      </c>
      <c r="G16" s="5">
        <v>4</v>
      </c>
      <c r="H16" s="5">
        <v>46.4</v>
      </c>
      <c r="I16" s="5">
        <v>0.375</v>
      </c>
      <c r="J16" s="5" t="s">
        <v>176</v>
      </c>
      <c r="K16" s="5" t="s">
        <v>181</v>
      </c>
      <c r="L16" s="5">
        <v>0</v>
      </c>
      <c r="M16" s="5">
        <v>0</v>
      </c>
      <c r="N16" s="5">
        <v>0</v>
      </c>
      <c r="O16" s="5">
        <v>0</v>
      </c>
      <c r="P16" s="5">
        <v>0</v>
      </c>
      <c r="Q16" s="5">
        <v>0</v>
      </c>
      <c r="R16" s="5">
        <v>0</v>
      </c>
      <c r="S16" s="5">
        <v>4</v>
      </c>
      <c r="T16" s="5">
        <v>0</v>
      </c>
      <c r="U16" s="5">
        <v>0</v>
      </c>
      <c r="V16" s="5">
        <v>0</v>
      </c>
      <c r="W16" s="5">
        <v>0</v>
      </c>
      <c r="X16" s="5">
        <v>0</v>
      </c>
      <c r="Y16" s="5">
        <v>0</v>
      </c>
    </row>
    <row r="17" spans="1:25" s="5" customFormat="1">
      <c r="A17" s="5">
        <v>1</v>
      </c>
      <c r="B17" s="5">
        <v>1</v>
      </c>
      <c r="C17" s="5" t="s">
        <v>180</v>
      </c>
      <c r="D17" s="5">
        <v>75.599999999999994</v>
      </c>
      <c r="E17" s="5">
        <v>18</v>
      </c>
      <c r="F17" s="5">
        <v>6.4</v>
      </c>
      <c r="G17" s="5">
        <v>6.7</v>
      </c>
      <c r="H17" s="5">
        <v>53.5</v>
      </c>
      <c r="I17" s="5">
        <v>0.73499999999999999</v>
      </c>
      <c r="J17" s="5" t="s">
        <v>176</v>
      </c>
      <c r="K17" s="5" t="s">
        <v>181</v>
      </c>
      <c r="L17" s="5">
        <v>4</v>
      </c>
      <c r="M17" s="5">
        <v>3</v>
      </c>
      <c r="N17" s="5">
        <v>0</v>
      </c>
      <c r="O17" s="5">
        <v>4</v>
      </c>
      <c r="P17" s="5">
        <v>0</v>
      </c>
      <c r="Q17" s="5">
        <v>0</v>
      </c>
      <c r="R17" s="5">
        <v>0</v>
      </c>
      <c r="S17" s="5">
        <v>0</v>
      </c>
      <c r="T17" s="5">
        <v>0</v>
      </c>
      <c r="U17" s="5">
        <v>0</v>
      </c>
      <c r="V17" s="5">
        <v>0</v>
      </c>
      <c r="W17" s="5">
        <v>0</v>
      </c>
      <c r="X17" s="5">
        <v>0</v>
      </c>
      <c r="Y17" s="5">
        <v>0</v>
      </c>
    </row>
    <row r="18" spans="1:25">
      <c r="A18">
        <v>2</v>
      </c>
      <c r="B18">
        <v>2</v>
      </c>
      <c r="C18" t="s">
        <v>177</v>
      </c>
      <c r="D18">
        <v>55.4</v>
      </c>
      <c r="E18">
        <v>30.9</v>
      </c>
      <c r="F18">
        <v>13.7</v>
      </c>
      <c r="G18">
        <v>5.0999999999999996</v>
      </c>
      <c r="H18" s="5">
        <v>66.900000000000006</v>
      </c>
      <c r="I18">
        <v>0.78</v>
      </c>
      <c r="J18" t="s">
        <v>176</v>
      </c>
      <c r="K18" t="s">
        <v>181</v>
      </c>
      <c r="L18">
        <v>2</v>
      </c>
      <c r="M18" s="5">
        <v>0</v>
      </c>
      <c r="N18" s="5">
        <v>0</v>
      </c>
      <c r="O18" s="5">
        <v>0</v>
      </c>
      <c r="P18">
        <v>2</v>
      </c>
      <c r="Q18" s="5">
        <v>0</v>
      </c>
      <c r="R18" s="5">
        <v>0</v>
      </c>
      <c r="S18" s="5">
        <v>0</v>
      </c>
      <c r="T18" s="5">
        <v>0</v>
      </c>
      <c r="U18" s="5">
        <v>0</v>
      </c>
      <c r="V18" s="5">
        <v>0</v>
      </c>
      <c r="W18" s="5">
        <v>0</v>
      </c>
      <c r="X18" s="5">
        <v>0</v>
      </c>
      <c r="Y18" s="5">
        <v>0</v>
      </c>
    </row>
    <row r="19" spans="1:25">
      <c r="A19">
        <v>2</v>
      </c>
      <c r="B19">
        <v>2</v>
      </c>
      <c r="C19" t="s">
        <v>177</v>
      </c>
      <c r="D19">
        <v>82.9</v>
      </c>
      <c r="E19">
        <v>10.9</v>
      </c>
      <c r="F19">
        <v>6.2</v>
      </c>
      <c r="G19">
        <v>4.95</v>
      </c>
      <c r="H19" s="5">
        <v>44.4</v>
      </c>
      <c r="I19">
        <v>0.255</v>
      </c>
      <c r="J19" t="s">
        <v>176</v>
      </c>
      <c r="K19" t="s">
        <v>181</v>
      </c>
      <c r="L19">
        <v>2</v>
      </c>
      <c r="M19" s="5">
        <v>0</v>
      </c>
      <c r="N19" s="5">
        <v>0</v>
      </c>
      <c r="O19" s="5">
        <v>0</v>
      </c>
      <c r="P19" s="5">
        <v>0</v>
      </c>
      <c r="Q19">
        <v>1</v>
      </c>
      <c r="R19" s="5">
        <v>0</v>
      </c>
      <c r="S19" s="5">
        <v>0</v>
      </c>
      <c r="T19" s="5">
        <v>0</v>
      </c>
      <c r="U19" s="5">
        <v>0</v>
      </c>
      <c r="V19" s="5">
        <v>0</v>
      </c>
      <c r="W19" s="5">
        <v>0</v>
      </c>
      <c r="X19" s="5">
        <v>0</v>
      </c>
      <c r="Y19" s="5">
        <v>0</v>
      </c>
    </row>
    <row r="20" spans="1:25">
      <c r="A20">
        <v>2</v>
      </c>
      <c r="B20">
        <v>2</v>
      </c>
      <c r="C20" t="s">
        <v>177</v>
      </c>
      <c r="D20">
        <v>75.5</v>
      </c>
      <c r="E20">
        <v>18.100000000000001</v>
      </c>
      <c r="F20">
        <v>6.4</v>
      </c>
      <c r="G20">
        <v>7.2</v>
      </c>
      <c r="H20" s="5">
        <v>103</v>
      </c>
      <c r="I20">
        <v>0.6</v>
      </c>
      <c r="J20" t="s">
        <v>176</v>
      </c>
      <c r="K20" t="s">
        <v>181</v>
      </c>
      <c r="L20">
        <v>2</v>
      </c>
      <c r="M20" s="5">
        <v>0</v>
      </c>
      <c r="N20" s="5">
        <v>0</v>
      </c>
      <c r="O20" s="5">
        <v>0</v>
      </c>
      <c r="P20" s="5">
        <v>0</v>
      </c>
      <c r="Q20" s="5">
        <v>0</v>
      </c>
      <c r="R20" s="5">
        <v>0</v>
      </c>
      <c r="S20" s="5">
        <v>0</v>
      </c>
      <c r="T20" s="5">
        <v>0</v>
      </c>
      <c r="U20">
        <v>2</v>
      </c>
      <c r="V20" s="5">
        <v>0</v>
      </c>
      <c r="W20" s="5">
        <v>0</v>
      </c>
      <c r="X20" s="5">
        <v>0</v>
      </c>
      <c r="Y20" s="5">
        <v>0</v>
      </c>
    </row>
    <row r="21" spans="1:25" s="5" customFormat="1">
      <c r="A21" s="5">
        <v>2</v>
      </c>
      <c r="B21" s="5">
        <v>2</v>
      </c>
      <c r="C21" s="5" t="s">
        <v>177</v>
      </c>
      <c r="D21" s="5" t="s">
        <v>178</v>
      </c>
      <c r="E21" s="5" t="s">
        <v>178</v>
      </c>
      <c r="F21" s="5" t="s">
        <v>178</v>
      </c>
      <c r="G21" s="5">
        <v>5.7</v>
      </c>
      <c r="H21" s="5">
        <v>52.8</v>
      </c>
      <c r="I21" s="5">
        <v>0.67500000000000004</v>
      </c>
      <c r="J21" s="5" t="s">
        <v>176</v>
      </c>
      <c r="K21" s="5" t="s">
        <v>181</v>
      </c>
      <c r="L21" s="5">
        <v>2</v>
      </c>
      <c r="M21" s="5">
        <v>0</v>
      </c>
      <c r="N21" s="5">
        <v>0</v>
      </c>
      <c r="O21" s="5">
        <v>2</v>
      </c>
      <c r="P21" s="5">
        <v>0</v>
      </c>
      <c r="Q21" s="5">
        <v>0</v>
      </c>
      <c r="R21" s="5">
        <v>0</v>
      </c>
      <c r="S21" s="5">
        <v>0</v>
      </c>
      <c r="T21" s="5">
        <v>0</v>
      </c>
      <c r="U21" s="5">
        <v>0</v>
      </c>
      <c r="V21" s="5">
        <v>0</v>
      </c>
      <c r="W21" s="5">
        <v>0</v>
      </c>
      <c r="X21" s="5">
        <v>0</v>
      </c>
      <c r="Y21" s="5">
        <v>0</v>
      </c>
    </row>
    <row r="22" spans="1:25">
      <c r="A22">
        <v>2</v>
      </c>
      <c r="B22">
        <v>2</v>
      </c>
      <c r="C22" t="s">
        <v>179</v>
      </c>
      <c r="D22">
        <v>62.8</v>
      </c>
      <c r="E22">
        <v>29</v>
      </c>
      <c r="F22">
        <v>8.1999999999999993</v>
      </c>
      <c r="G22">
        <v>7.35</v>
      </c>
      <c r="H22" s="5">
        <v>63.5</v>
      </c>
      <c r="I22">
        <v>0.82499999999999996</v>
      </c>
      <c r="J22" t="s">
        <v>176</v>
      </c>
      <c r="K22" t="s">
        <v>181</v>
      </c>
      <c r="L22">
        <v>3</v>
      </c>
      <c r="M22" s="5">
        <v>0</v>
      </c>
      <c r="N22" s="5">
        <v>0</v>
      </c>
      <c r="O22" s="5">
        <v>0</v>
      </c>
      <c r="P22" s="5">
        <v>0</v>
      </c>
      <c r="Q22" s="5">
        <v>0</v>
      </c>
      <c r="R22" s="5">
        <v>0</v>
      </c>
      <c r="S22" s="5">
        <v>0</v>
      </c>
      <c r="T22" s="5">
        <v>0</v>
      </c>
      <c r="U22">
        <v>3</v>
      </c>
      <c r="V22" s="5">
        <v>0</v>
      </c>
      <c r="W22" s="5">
        <v>0</v>
      </c>
      <c r="X22" s="5">
        <v>0</v>
      </c>
      <c r="Y22" s="5">
        <v>0</v>
      </c>
    </row>
    <row r="23" spans="1:25">
      <c r="A23">
        <v>2</v>
      </c>
      <c r="B23">
        <v>2</v>
      </c>
      <c r="C23" t="s">
        <v>179</v>
      </c>
      <c r="D23">
        <v>82.2</v>
      </c>
      <c r="E23">
        <v>13.9</v>
      </c>
      <c r="F23">
        <v>3.9</v>
      </c>
      <c r="G23">
        <v>5.2</v>
      </c>
      <c r="H23" s="5">
        <v>74.900000000000006</v>
      </c>
      <c r="I23">
        <v>0.67500000000000004</v>
      </c>
      <c r="J23" t="s">
        <v>176</v>
      </c>
      <c r="K23" t="s">
        <v>181</v>
      </c>
      <c r="L23">
        <v>2</v>
      </c>
      <c r="M23" s="5">
        <v>0</v>
      </c>
      <c r="N23" s="5">
        <v>0</v>
      </c>
      <c r="O23">
        <v>2</v>
      </c>
      <c r="P23" s="5">
        <v>0</v>
      </c>
      <c r="Q23" s="5">
        <v>0</v>
      </c>
      <c r="R23" s="5">
        <v>0</v>
      </c>
      <c r="S23" s="5">
        <v>0</v>
      </c>
      <c r="T23" s="5">
        <v>0</v>
      </c>
      <c r="U23" s="5">
        <v>0</v>
      </c>
      <c r="V23" s="5">
        <v>0</v>
      </c>
      <c r="W23" s="5">
        <v>0</v>
      </c>
      <c r="X23" s="5">
        <v>0</v>
      </c>
      <c r="Y23" s="5">
        <v>0</v>
      </c>
    </row>
    <row r="24" spans="1:25">
      <c r="A24">
        <v>2</v>
      </c>
      <c r="B24">
        <v>2</v>
      </c>
      <c r="C24" t="s">
        <v>180</v>
      </c>
      <c r="D24">
        <v>42.2</v>
      </c>
      <c r="E24">
        <v>38.200000000000003</v>
      </c>
      <c r="F24">
        <v>19.600000000000001</v>
      </c>
      <c r="G24">
        <v>6.3</v>
      </c>
      <c r="H24" s="5">
        <v>58</v>
      </c>
      <c r="I24">
        <v>0.435</v>
      </c>
      <c r="J24" t="s">
        <v>176</v>
      </c>
      <c r="K24" t="s">
        <v>181</v>
      </c>
      <c r="L24">
        <v>4</v>
      </c>
      <c r="M24" s="5">
        <v>0</v>
      </c>
      <c r="N24" s="5">
        <v>0</v>
      </c>
      <c r="O24">
        <v>2</v>
      </c>
      <c r="P24" s="5">
        <v>0</v>
      </c>
      <c r="Q24" s="5">
        <v>0</v>
      </c>
      <c r="R24" s="5">
        <v>0</v>
      </c>
      <c r="S24" s="5">
        <v>0</v>
      </c>
      <c r="T24" s="5">
        <v>0</v>
      </c>
      <c r="U24" s="5">
        <v>0</v>
      </c>
      <c r="V24" s="5">
        <v>0</v>
      </c>
      <c r="W24" s="5">
        <v>0</v>
      </c>
      <c r="X24" s="5">
        <v>0</v>
      </c>
      <c r="Y24" s="5">
        <v>0</v>
      </c>
    </row>
    <row r="25" spans="1:25" s="5" customFormat="1">
      <c r="A25" s="5">
        <v>3</v>
      </c>
      <c r="B25" s="5">
        <v>3</v>
      </c>
      <c r="C25" s="5" t="s">
        <v>177</v>
      </c>
      <c r="D25" s="5">
        <v>81.3</v>
      </c>
      <c r="E25" s="5">
        <v>12.9</v>
      </c>
      <c r="F25" s="5">
        <v>5.8</v>
      </c>
      <c r="G25" s="5">
        <v>4.5999999999999996</v>
      </c>
      <c r="H25" s="5">
        <v>61.1</v>
      </c>
      <c r="I25" s="5">
        <v>1.05</v>
      </c>
      <c r="J25" s="5" t="s">
        <v>176</v>
      </c>
      <c r="K25" s="5" t="s">
        <v>181</v>
      </c>
      <c r="L25" s="5">
        <v>1</v>
      </c>
      <c r="M25" s="5">
        <v>0</v>
      </c>
      <c r="N25" s="5">
        <v>0</v>
      </c>
      <c r="O25" s="5">
        <v>0</v>
      </c>
      <c r="P25" s="5">
        <v>0</v>
      </c>
      <c r="Q25" s="5">
        <v>1</v>
      </c>
      <c r="R25" s="5">
        <v>3</v>
      </c>
      <c r="S25" s="5">
        <v>0</v>
      </c>
      <c r="T25" s="5">
        <v>0</v>
      </c>
      <c r="U25" s="5">
        <v>0</v>
      </c>
      <c r="V25" s="5">
        <v>0</v>
      </c>
      <c r="W25" s="5">
        <v>0</v>
      </c>
      <c r="X25" s="5">
        <v>0</v>
      </c>
      <c r="Y25" s="5">
        <v>0</v>
      </c>
    </row>
    <row r="26" spans="1:25">
      <c r="A26">
        <v>3</v>
      </c>
      <c r="B26">
        <v>3</v>
      </c>
      <c r="C26" t="s">
        <v>179</v>
      </c>
      <c r="D26">
        <v>79.2</v>
      </c>
      <c r="E26">
        <v>15</v>
      </c>
      <c r="F26">
        <v>5.8</v>
      </c>
      <c r="G26">
        <v>5.9</v>
      </c>
      <c r="H26" s="5">
        <v>43.2</v>
      </c>
      <c r="I26">
        <v>0.6</v>
      </c>
      <c r="J26" t="s">
        <v>176</v>
      </c>
      <c r="K26" t="s">
        <v>181</v>
      </c>
      <c r="L26">
        <v>3</v>
      </c>
      <c r="M26" s="5">
        <v>0</v>
      </c>
      <c r="N26" s="5">
        <v>0</v>
      </c>
      <c r="O26" s="5">
        <v>0</v>
      </c>
      <c r="P26">
        <v>2</v>
      </c>
      <c r="Q26" s="5">
        <v>0</v>
      </c>
      <c r="R26">
        <v>1</v>
      </c>
      <c r="S26" s="5">
        <v>0</v>
      </c>
      <c r="T26" s="5">
        <v>0</v>
      </c>
      <c r="U26" s="5">
        <v>0</v>
      </c>
      <c r="V26" s="5">
        <v>0</v>
      </c>
      <c r="W26" s="5">
        <v>0</v>
      </c>
      <c r="X26" s="5">
        <v>0</v>
      </c>
      <c r="Y26" s="5">
        <v>0</v>
      </c>
    </row>
    <row r="27" spans="1:25">
      <c r="A27">
        <v>3</v>
      </c>
      <c r="B27">
        <v>3</v>
      </c>
      <c r="C27" t="s">
        <v>180</v>
      </c>
      <c r="D27">
        <v>70.400000000000006</v>
      </c>
      <c r="E27">
        <v>20.9</v>
      </c>
      <c r="F27">
        <v>8.6999999999999993</v>
      </c>
      <c r="G27">
        <v>6.4</v>
      </c>
      <c r="H27" s="5">
        <v>78</v>
      </c>
      <c r="I27">
        <v>0.63</v>
      </c>
      <c r="J27" t="s">
        <v>176</v>
      </c>
      <c r="K27" t="s">
        <v>182</v>
      </c>
      <c r="L27">
        <v>4</v>
      </c>
      <c r="M27" s="5">
        <v>0</v>
      </c>
      <c r="N27" s="5">
        <v>0</v>
      </c>
      <c r="O27">
        <v>1</v>
      </c>
      <c r="P27">
        <v>0</v>
      </c>
      <c r="Q27" s="5">
        <v>0</v>
      </c>
      <c r="R27">
        <v>3</v>
      </c>
      <c r="S27" s="5">
        <v>0</v>
      </c>
      <c r="T27" s="5">
        <v>0</v>
      </c>
      <c r="U27" s="5">
        <v>0</v>
      </c>
      <c r="V27" s="5">
        <v>0</v>
      </c>
      <c r="W27" s="5">
        <v>0</v>
      </c>
      <c r="X27" s="5">
        <v>0</v>
      </c>
      <c r="Y27" s="5">
        <v>0</v>
      </c>
    </row>
    <row r="28" spans="1:25" s="5" customFormat="1">
      <c r="A28" s="5">
        <v>1</v>
      </c>
      <c r="B28" s="5">
        <v>1</v>
      </c>
      <c r="C28" s="5" t="s">
        <v>177</v>
      </c>
      <c r="D28" s="5">
        <v>70.400000000000006</v>
      </c>
      <c r="E28" s="5">
        <v>21.9</v>
      </c>
      <c r="F28" s="5">
        <v>7.72</v>
      </c>
      <c r="G28" s="5">
        <v>4.45</v>
      </c>
      <c r="H28" s="5">
        <v>36.4</v>
      </c>
      <c r="I28" s="5">
        <v>0.39</v>
      </c>
      <c r="J28" s="5" t="s">
        <v>216</v>
      </c>
      <c r="K28" s="5" t="s">
        <v>181</v>
      </c>
      <c r="L28" s="5">
        <v>2</v>
      </c>
      <c r="M28" s="5">
        <v>0</v>
      </c>
      <c r="N28" s="5">
        <v>0</v>
      </c>
      <c r="O28" s="5">
        <v>0</v>
      </c>
      <c r="P28" s="5">
        <v>0</v>
      </c>
      <c r="Q28" s="5">
        <v>0</v>
      </c>
      <c r="R28" s="5">
        <v>0</v>
      </c>
      <c r="S28" s="5">
        <v>0</v>
      </c>
      <c r="T28" s="5">
        <v>0</v>
      </c>
      <c r="U28" s="5">
        <v>0</v>
      </c>
      <c r="V28" s="5">
        <v>0</v>
      </c>
      <c r="W28" s="5">
        <v>0</v>
      </c>
      <c r="X28" s="5">
        <v>0</v>
      </c>
      <c r="Y28" s="5">
        <v>0</v>
      </c>
    </row>
    <row r="29" spans="1:25">
      <c r="A29">
        <v>1</v>
      </c>
      <c r="B29">
        <v>1</v>
      </c>
      <c r="C29" t="s">
        <v>177</v>
      </c>
      <c r="D29">
        <v>69.400000000000006</v>
      </c>
      <c r="E29">
        <v>19</v>
      </c>
      <c r="F29">
        <v>11.6</v>
      </c>
      <c r="G29">
        <v>6.7</v>
      </c>
      <c r="H29" s="5">
        <v>105</v>
      </c>
      <c r="I29">
        <v>0.93</v>
      </c>
      <c r="J29" t="s">
        <v>216</v>
      </c>
      <c r="K29" t="s">
        <v>181</v>
      </c>
      <c r="L29" s="5">
        <v>0</v>
      </c>
      <c r="M29" s="5">
        <v>0</v>
      </c>
      <c r="N29" s="5">
        <v>0</v>
      </c>
      <c r="O29" s="5">
        <v>0</v>
      </c>
      <c r="P29" s="5">
        <v>0</v>
      </c>
      <c r="Q29" s="5">
        <v>0</v>
      </c>
      <c r="R29" s="5">
        <v>0</v>
      </c>
      <c r="S29" s="5">
        <v>0</v>
      </c>
      <c r="T29" s="5">
        <v>0</v>
      </c>
      <c r="U29" s="5">
        <v>0</v>
      </c>
      <c r="V29">
        <v>1</v>
      </c>
      <c r="W29" s="5">
        <v>0</v>
      </c>
      <c r="X29" s="5">
        <v>0</v>
      </c>
      <c r="Y29" s="5">
        <v>0</v>
      </c>
    </row>
    <row r="30" spans="1:25" s="5" customFormat="1">
      <c r="A30" s="5">
        <v>1</v>
      </c>
      <c r="B30" s="5">
        <v>1</v>
      </c>
      <c r="C30" s="5" t="s">
        <v>179</v>
      </c>
      <c r="D30" s="5">
        <v>95.2</v>
      </c>
      <c r="E30" s="5">
        <v>3</v>
      </c>
      <c r="F30" s="5">
        <v>1.8</v>
      </c>
      <c r="G30" s="5">
        <v>7.35</v>
      </c>
      <c r="H30" s="5">
        <v>44.8</v>
      </c>
      <c r="I30" s="5">
        <v>0.42</v>
      </c>
      <c r="J30" s="5" t="s">
        <v>216</v>
      </c>
      <c r="K30" s="5" t="s">
        <v>181</v>
      </c>
      <c r="L30" s="5">
        <v>3</v>
      </c>
      <c r="M30" s="5">
        <v>0</v>
      </c>
      <c r="N30" s="5">
        <v>0</v>
      </c>
      <c r="O30" s="5">
        <v>0</v>
      </c>
      <c r="P30" s="5">
        <v>0</v>
      </c>
      <c r="Q30" s="5">
        <v>0</v>
      </c>
      <c r="R30" s="5">
        <v>0</v>
      </c>
      <c r="S30" s="5">
        <v>0</v>
      </c>
      <c r="T30" s="5">
        <v>0</v>
      </c>
      <c r="U30" s="5">
        <v>0</v>
      </c>
      <c r="V30" s="5">
        <v>0</v>
      </c>
      <c r="W30" s="5">
        <v>0</v>
      </c>
      <c r="X30" s="5">
        <v>0</v>
      </c>
      <c r="Y30" s="5">
        <v>0</v>
      </c>
    </row>
    <row r="31" spans="1:25">
      <c r="A31">
        <v>2</v>
      </c>
      <c r="B31">
        <v>2</v>
      </c>
      <c r="C31" t="s">
        <v>177</v>
      </c>
      <c r="D31">
        <v>33.200000000000003</v>
      </c>
      <c r="E31">
        <v>53</v>
      </c>
      <c r="F31">
        <v>13.7</v>
      </c>
      <c r="G31">
        <v>7.65</v>
      </c>
      <c r="H31" s="5">
        <v>59.7</v>
      </c>
      <c r="I31">
        <v>2.0249999999999999</v>
      </c>
      <c r="J31" t="s">
        <v>216</v>
      </c>
      <c r="K31" t="s">
        <v>181</v>
      </c>
      <c r="L31">
        <v>2</v>
      </c>
      <c r="M31" s="5">
        <v>0</v>
      </c>
      <c r="N31" s="5">
        <v>0</v>
      </c>
      <c r="O31">
        <v>2</v>
      </c>
      <c r="P31" s="5">
        <v>0</v>
      </c>
      <c r="Q31" s="5">
        <v>0</v>
      </c>
      <c r="R31" s="5">
        <v>0</v>
      </c>
      <c r="S31" s="5">
        <v>0</v>
      </c>
      <c r="T31" s="5">
        <v>0</v>
      </c>
      <c r="U31" s="5">
        <v>0</v>
      </c>
      <c r="V31" s="5">
        <v>0</v>
      </c>
      <c r="W31" s="5">
        <v>0</v>
      </c>
      <c r="X31" s="5">
        <v>0</v>
      </c>
      <c r="Y31" s="5">
        <v>0</v>
      </c>
    </row>
    <row r="32" spans="1:25" s="5" customFormat="1">
      <c r="A32" s="5">
        <v>2</v>
      </c>
      <c r="B32" s="5">
        <v>2</v>
      </c>
      <c r="C32" s="5" t="s">
        <v>179</v>
      </c>
      <c r="D32" s="5">
        <v>62.3</v>
      </c>
      <c r="E32" s="5">
        <v>26.9</v>
      </c>
      <c r="F32" s="5">
        <v>10.8</v>
      </c>
      <c r="G32" s="5">
        <v>5.9</v>
      </c>
      <c r="H32" s="5">
        <v>62.6</v>
      </c>
      <c r="I32" s="5" t="s">
        <v>178</v>
      </c>
      <c r="J32" s="5" t="s">
        <v>216</v>
      </c>
      <c r="K32" s="5" t="s">
        <v>181</v>
      </c>
      <c r="L32" s="5">
        <v>3</v>
      </c>
      <c r="M32" s="5">
        <v>0</v>
      </c>
      <c r="N32" s="5">
        <v>0</v>
      </c>
      <c r="O32" s="5">
        <v>0</v>
      </c>
      <c r="P32" s="5">
        <v>3</v>
      </c>
      <c r="Q32" s="5">
        <v>0</v>
      </c>
      <c r="R32" s="5">
        <v>0</v>
      </c>
      <c r="S32" s="5">
        <v>0</v>
      </c>
      <c r="T32" s="5">
        <v>0</v>
      </c>
      <c r="U32" s="5">
        <v>0</v>
      </c>
      <c r="V32" s="5">
        <v>0</v>
      </c>
      <c r="W32" s="5">
        <v>0</v>
      </c>
      <c r="X32" s="5">
        <v>0</v>
      </c>
      <c r="Y32" s="5">
        <v>0</v>
      </c>
    </row>
    <row r="33" spans="1:25">
      <c r="A33">
        <v>2</v>
      </c>
      <c r="B33">
        <v>2</v>
      </c>
      <c r="C33" t="s">
        <v>179</v>
      </c>
      <c r="D33">
        <v>89.8</v>
      </c>
      <c r="E33">
        <v>10</v>
      </c>
      <c r="F33">
        <v>0.2</v>
      </c>
      <c r="G33">
        <v>5.2</v>
      </c>
      <c r="H33" s="5">
        <v>79</v>
      </c>
      <c r="I33">
        <v>0.63</v>
      </c>
      <c r="J33" t="s">
        <v>216</v>
      </c>
      <c r="K33" t="s">
        <v>181</v>
      </c>
      <c r="L33">
        <v>3</v>
      </c>
      <c r="M33" s="5">
        <v>0</v>
      </c>
      <c r="N33" s="5">
        <v>0</v>
      </c>
      <c r="O33">
        <v>2</v>
      </c>
      <c r="P33" s="5">
        <v>0</v>
      </c>
      <c r="Q33" s="5">
        <v>0</v>
      </c>
      <c r="R33" s="5">
        <v>0</v>
      </c>
      <c r="S33" s="5">
        <v>0</v>
      </c>
      <c r="T33" s="5">
        <v>0</v>
      </c>
      <c r="U33" s="5">
        <v>0</v>
      </c>
      <c r="V33" s="5">
        <v>0</v>
      </c>
      <c r="W33" s="5">
        <v>0</v>
      </c>
      <c r="X33" s="5">
        <v>0</v>
      </c>
      <c r="Y33" s="5">
        <v>0</v>
      </c>
    </row>
    <row r="34" spans="1:25">
      <c r="A34">
        <v>3</v>
      </c>
      <c r="B34">
        <v>3</v>
      </c>
      <c r="C34" t="s">
        <v>179</v>
      </c>
      <c r="D34">
        <v>58.6</v>
      </c>
      <c r="E34">
        <v>30.9</v>
      </c>
      <c r="F34">
        <v>10.5</v>
      </c>
      <c r="G34">
        <v>7</v>
      </c>
      <c r="H34" s="5">
        <v>49</v>
      </c>
      <c r="I34">
        <v>0.85499999999999998</v>
      </c>
      <c r="J34" t="s">
        <v>216</v>
      </c>
      <c r="K34" t="s">
        <v>181</v>
      </c>
      <c r="L34">
        <v>2</v>
      </c>
      <c r="M34" s="5">
        <v>0</v>
      </c>
      <c r="N34" s="5">
        <v>0</v>
      </c>
      <c r="O34">
        <v>3</v>
      </c>
      <c r="P34" s="5">
        <v>0</v>
      </c>
      <c r="Q34" s="5">
        <v>0</v>
      </c>
      <c r="R34" s="5">
        <v>0</v>
      </c>
      <c r="S34" s="5">
        <v>0</v>
      </c>
      <c r="T34" s="5">
        <v>0</v>
      </c>
      <c r="U34" s="5">
        <v>0</v>
      </c>
      <c r="V34" s="5">
        <v>0</v>
      </c>
      <c r="W34">
        <v>2</v>
      </c>
      <c r="X34" s="5">
        <v>0</v>
      </c>
      <c r="Y34" s="5">
        <v>0</v>
      </c>
    </row>
    <row r="35" spans="1:25">
      <c r="A35">
        <v>3</v>
      </c>
      <c r="B35">
        <v>3</v>
      </c>
      <c r="C35" t="s">
        <v>179</v>
      </c>
      <c r="D35">
        <v>47.6</v>
      </c>
      <c r="E35">
        <v>48</v>
      </c>
      <c r="F35">
        <v>4.4000000000000004</v>
      </c>
      <c r="G35">
        <v>7.1</v>
      </c>
      <c r="H35" s="5">
        <v>66.3</v>
      </c>
      <c r="I35">
        <v>0.66</v>
      </c>
      <c r="J35" t="s">
        <v>216</v>
      </c>
      <c r="K35" t="s">
        <v>181</v>
      </c>
      <c r="L35">
        <v>3</v>
      </c>
      <c r="M35" s="5">
        <v>0</v>
      </c>
      <c r="N35" s="5">
        <v>0</v>
      </c>
      <c r="O35">
        <v>2</v>
      </c>
      <c r="P35" s="5">
        <v>0</v>
      </c>
      <c r="Q35" s="5">
        <v>0</v>
      </c>
      <c r="R35" s="5">
        <v>0</v>
      </c>
      <c r="S35" s="5">
        <v>0</v>
      </c>
      <c r="T35">
        <v>1</v>
      </c>
      <c r="U35" s="5">
        <v>0</v>
      </c>
      <c r="V35" s="5">
        <v>0</v>
      </c>
      <c r="W35" s="5">
        <v>0</v>
      </c>
      <c r="X35" s="5">
        <v>0</v>
      </c>
      <c r="Y35" s="5">
        <v>0</v>
      </c>
    </row>
    <row r="36" spans="1:25">
      <c r="A36">
        <v>3</v>
      </c>
      <c r="B36">
        <v>3</v>
      </c>
      <c r="C36" t="s">
        <v>179</v>
      </c>
      <c r="D36">
        <v>24.5</v>
      </c>
      <c r="E36">
        <v>56</v>
      </c>
      <c r="F36">
        <v>19.5</v>
      </c>
      <c r="G36">
        <v>5.3</v>
      </c>
      <c r="H36" s="5">
        <v>48.4</v>
      </c>
      <c r="I36">
        <v>0.52500000000000002</v>
      </c>
      <c r="J36" t="s">
        <v>216</v>
      </c>
      <c r="K36" t="s">
        <v>181</v>
      </c>
      <c r="L36">
        <v>3</v>
      </c>
      <c r="M36" s="5">
        <v>0</v>
      </c>
      <c r="N36">
        <v>1</v>
      </c>
      <c r="O36">
        <v>3</v>
      </c>
      <c r="P36" s="5">
        <v>0</v>
      </c>
      <c r="Q36" s="5">
        <v>0</v>
      </c>
      <c r="R36" s="5">
        <v>0</v>
      </c>
      <c r="S36" s="5">
        <v>0</v>
      </c>
      <c r="T36" s="5">
        <v>0</v>
      </c>
      <c r="U36" s="5">
        <v>0</v>
      </c>
      <c r="V36" s="5">
        <v>0</v>
      </c>
      <c r="W36" s="5">
        <v>0</v>
      </c>
      <c r="X36" s="5">
        <v>0</v>
      </c>
      <c r="Y36" s="5">
        <v>0</v>
      </c>
    </row>
    <row r="37" spans="1:25">
      <c r="A37">
        <v>3</v>
      </c>
      <c r="B37">
        <v>3</v>
      </c>
      <c r="C37" t="s">
        <v>180</v>
      </c>
      <c r="D37">
        <v>58.8</v>
      </c>
      <c r="E37">
        <v>34</v>
      </c>
      <c r="F37">
        <v>7.2</v>
      </c>
      <c r="H37" s="5">
        <v>72.900000000000006</v>
      </c>
      <c r="I37">
        <v>1.095</v>
      </c>
      <c r="J37" t="s">
        <v>216</v>
      </c>
      <c r="K37" t="s">
        <v>181</v>
      </c>
      <c r="L37">
        <v>4</v>
      </c>
      <c r="M37" s="5">
        <v>0</v>
      </c>
      <c r="N37" s="5">
        <v>0</v>
      </c>
      <c r="O37" s="5">
        <v>0</v>
      </c>
      <c r="P37">
        <v>4</v>
      </c>
      <c r="Q37" s="5">
        <v>0</v>
      </c>
      <c r="R37" s="5">
        <v>0</v>
      </c>
      <c r="S37" s="5">
        <v>0</v>
      </c>
      <c r="T37" s="5">
        <v>0</v>
      </c>
      <c r="U37">
        <v>4</v>
      </c>
      <c r="V37" s="5">
        <v>0</v>
      </c>
      <c r="W37" s="5">
        <v>0</v>
      </c>
      <c r="X37" s="5">
        <v>0</v>
      </c>
      <c r="Y37" s="5">
        <v>0</v>
      </c>
    </row>
    <row r="38" spans="1:25">
      <c r="A38">
        <v>3</v>
      </c>
      <c r="B38">
        <v>3</v>
      </c>
      <c r="C38" t="s">
        <v>180</v>
      </c>
      <c r="D38">
        <v>72.8</v>
      </c>
      <c r="E38">
        <v>22.1</v>
      </c>
      <c r="F38">
        <v>5.0999999999999996</v>
      </c>
      <c r="G38">
        <v>6.2</v>
      </c>
      <c r="H38" s="5">
        <v>54.2</v>
      </c>
      <c r="I38">
        <v>0.48</v>
      </c>
      <c r="J38" t="s">
        <v>216</v>
      </c>
      <c r="K38" t="s">
        <v>182</v>
      </c>
      <c r="L38">
        <v>4</v>
      </c>
      <c r="M38" s="5">
        <v>0</v>
      </c>
      <c r="N38" s="5">
        <v>0</v>
      </c>
      <c r="O38">
        <v>2</v>
      </c>
      <c r="P38">
        <v>0</v>
      </c>
      <c r="Q38" s="5">
        <v>0</v>
      </c>
      <c r="R38" s="5">
        <v>0</v>
      </c>
      <c r="S38" s="5">
        <v>0</v>
      </c>
      <c r="T38" s="5">
        <v>0</v>
      </c>
      <c r="U38" s="5">
        <v>0</v>
      </c>
      <c r="V38" s="5">
        <v>0</v>
      </c>
      <c r="W38">
        <v>2</v>
      </c>
      <c r="X38" s="5">
        <v>0</v>
      </c>
      <c r="Y38" s="5">
        <v>0</v>
      </c>
    </row>
    <row r="39" spans="1:25">
      <c r="A39">
        <v>3</v>
      </c>
      <c r="B39">
        <v>4</v>
      </c>
      <c r="C39" t="s">
        <v>180</v>
      </c>
      <c r="D39">
        <v>48.8</v>
      </c>
      <c r="E39">
        <v>33</v>
      </c>
      <c r="F39">
        <v>18.2</v>
      </c>
      <c r="G39">
        <v>7.3</v>
      </c>
      <c r="H39" s="5">
        <v>65.8</v>
      </c>
      <c r="I39">
        <v>0.94499999999999995</v>
      </c>
      <c r="J39" t="s">
        <v>216</v>
      </c>
      <c r="K39" t="s">
        <v>181</v>
      </c>
      <c r="L39">
        <v>4</v>
      </c>
      <c r="M39">
        <v>3</v>
      </c>
      <c r="N39" s="5">
        <v>0</v>
      </c>
      <c r="O39">
        <v>2</v>
      </c>
      <c r="P39">
        <v>0</v>
      </c>
      <c r="Q39" s="5">
        <v>0</v>
      </c>
      <c r="R39" s="5">
        <v>0</v>
      </c>
      <c r="S39" s="5">
        <v>0</v>
      </c>
      <c r="T39" s="5">
        <v>0</v>
      </c>
      <c r="U39">
        <v>2</v>
      </c>
      <c r="V39" s="5">
        <v>0</v>
      </c>
      <c r="W39" s="5">
        <v>0</v>
      </c>
      <c r="X39" s="5">
        <v>0</v>
      </c>
      <c r="Y39" s="5">
        <v>0</v>
      </c>
    </row>
    <row r="40" spans="1:25">
      <c r="A40">
        <v>4</v>
      </c>
      <c r="B40">
        <v>4</v>
      </c>
      <c r="C40" t="s">
        <v>180</v>
      </c>
      <c r="D40">
        <v>12.5</v>
      </c>
      <c r="E40">
        <v>40.799999999999997</v>
      </c>
      <c r="F40">
        <v>46.7</v>
      </c>
      <c r="G40">
        <v>7.7</v>
      </c>
      <c r="H40" s="5">
        <v>63.5</v>
      </c>
      <c r="I40">
        <v>2.5049999999999999</v>
      </c>
      <c r="J40" t="s">
        <v>216</v>
      </c>
      <c r="K40" t="s">
        <v>181</v>
      </c>
      <c r="L40">
        <v>4</v>
      </c>
      <c r="M40">
        <v>0</v>
      </c>
      <c r="N40" s="5">
        <v>0</v>
      </c>
      <c r="O40" s="5">
        <v>0</v>
      </c>
      <c r="P40">
        <v>2</v>
      </c>
      <c r="Q40" s="5">
        <v>0</v>
      </c>
      <c r="R40" s="5">
        <v>0</v>
      </c>
      <c r="S40" s="5">
        <v>0</v>
      </c>
      <c r="T40" s="5">
        <v>0</v>
      </c>
      <c r="U40">
        <v>2</v>
      </c>
      <c r="V40" s="5">
        <v>0</v>
      </c>
      <c r="W40">
        <v>3</v>
      </c>
      <c r="X40" s="5">
        <v>0</v>
      </c>
      <c r="Y40" s="5">
        <v>0</v>
      </c>
    </row>
    <row r="41" spans="1:25">
      <c r="A41">
        <v>5</v>
      </c>
      <c r="B41">
        <v>5</v>
      </c>
      <c r="C41" t="s">
        <v>179</v>
      </c>
      <c r="D41">
        <v>75.2</v>
      </c>
      <c r="E41">
        <v>18.899999999999999</v>
      </c>
      <c r="F41">
        <v>5.9</v>
      </c>
      <c r="G41">
        <v>7.2</v>
      </c>
      <c r="H41" s="5">
        <v>46.7</v>
      </c>
      <c r="I41">
        <v>0.76500000000000001</v>
      </c>
      <c r="J41" t="s">
        <v>216</v>
      </c>
      <c r="K41" t="s">
        <v>181</v>
      </c>
      <c r="L41">
        <v>3</v>
      </c>
      <c r="M41">
        <v>0</v>
      </c>
      <c r="N41">
        <v>1</v>
      </c>
      <c r="O41">
        <v>3</v>
      </c>
      <c r="P41">
        <v>0</v>
      </c>
      <c r="Q41" s="5">
        <v>0</v>
      </c>
      <c r="R41" s="5">
        <v>0</v>
      </c>
      <c r="S41" s="5">
        <v>0</v>
      </c>
      <c r="T41" s="5">
        <v>0</v>
      </c>
      <c r="U41">
        <v>3</v>
      </c>
      <c r="V41" s="5">
        <v>0</v>
      </c>
      <c r="W41">
        <v>3</v>
      </c>
      <c r="X41" s="5">
        <v>0</v>
      </c>
      <c r="Y41" s="5">
        <v>0</v>
      </c>
    </row>
    <row r="42" spans="1:25">
      <c r="A42">
        <v>4</v>
      </c>
      <c r="B42">
        <v>5</v>
      </c>
      <c r="C42" t="s">
        <v>180</v>
      </c>
      <c r="D42">
        <v>56.7</v>
      </c>
      <c r="E42">
        <v>42.8</v>
      </c>
      <c r="F42">
        <v>10.5</v>
      </c>
      <c r="G42">
        <v>7.1</v>
      </c>
      <c r="H42" s="5">
        <v>90.2</v>
      </c>
      <c r="I42">
        <v>1.05</v>
      </c>
      <c r="J42" t="s">
        <v>216</v>
      </c>
      <c r="K42" t="s">
        <v>181</v>
      </c>
      <c r="L42">
        <v>4</v>
      </c>
      <c r="M42">
        <v>3</v>
      </c>
      <c r="N42">
        <v>1</v>
      </c>
      <c r="O42">
        <v>0</v>
      </c>
      <c r="P42">
        <v>2</v>
      </c>
      <c r="Q42" s="5">
        <v>0</v>
      </c>
      <c r="R42" s="5">
        <v>0</v>
      </c>
      <c r="S42" s="5">
        <v>0</v>
      </c>
      <c r="T42" s="5">
        <v>0</v>
      </c>
      <c r="U42" s="5">
        <v>0</v>
      </c>
      <c r="V42" s="5">
        <v>0</v>
      </c>
      <c r="W42">
        <v>2</v>
      </c>
      <c r="X42" s="5">
        <v>0</v>
      </c>
      <c r="Y42" s="5">
        <v>0</v>
      </c>
    </row>
    <row r="43" spans="1:25">
      <c r="A43">
        <v>4</v>
      </c>
      <c r="B43">
        <v>6</v>
      </c>
      <c r="C43" t="s">
        <v>180</v>
      </c>
      <c r="D43">
        <v>55.7</v>
      </c>
      <c r="E43">
        <v>34.1</v>
      </c>
      <c r="F43">
        <v>10.199999999999999</v>
      </c>
      <c r="G43">
        <v>7.5</v>
      </c>
      <c r="H43" s="5">
        <v>89.5</v>
      </c>
      <c r="I43">
        <v>0.24</v>
      </c>
      <c r="J43" t="s">
        <v>216</v>
      </c>
      <c r="K43" t="s">
        <v>181</v>
      </c>
      <c r="L43">
        <v>3</v>
      </c>
      <c r="M43">
        <v>2</v>
      </c>
      <c r="N43">
        <v>0</v>
      </c>
      <c r="O43">
        <v>4</v>
      </c>
      <c r="P43">
        <v>1</v>
      </c>
      <c r="Q43" s="5">
        <v>0</v>
      </c>
      <c r="R43" s="5">
        <v>0</v>
      </c>
      <c r="S43" s="5">
        <v>0</v>
      </c>
      <c r="T43" s="5">
        <v>0</v>
      </c>
      <c r="U43">
        <v>1</v>
      </c>
      <c r="V43" s="5">
        <v>0</v>
      </c>
      <c r="W43">
        <v>1</v>
      </c>
      <c r="X43" s="5">
        <v>0</v>
      </c>
      <c r="Y43" s="5">
        <v>0</v>
      </c>
    </row>
    <row r="44" spans="1:25">
      <c r="A44">
        <v>0</v>
      </c>
      <c r="B44">
        <v>0</v>
      </c>
      <c r="C44" t="s">
        <v>175</v>
      </c>
      <c r="D44">
        <v>62.6</v>
      </c>
      <c r="E44">
        <v>31.2</v>
      </c>
      <c r="F44">
        <v>5.44</v>
      </c>
      <c r="G44">
        <v>6.1</v>
      </c>
      <c r="H44" s="5">
        <v>88.9</v>
      </c>
      <c r="I44" s="5">
        <v>1.08</v>
      </c>
      <c r="J44" t="s">
        <v>176</v>
      </c>
      <c r="K44" t="s">
        <v>123</v>
      </c>
      <c r="L44">
        <v>0</v>
      </c>
      <c r="M44">
        <v>0</v>
      </c>
      <c r="N44">
        <v>0</v>
      </c>
      <c r="O44">
        <v>0</v>
      </c>
      <c r="P44">
        <v>0</v>
      </c>
      <c r="Q44">
        <v>0</v>
      </c>
      <c r="R44">
        <v>0</v>
      </c>
      <c r="S44">
        <v>0</v>
      </c>
      <c r="T44">
        <v>0</v>
      </c>
      <c r="U44">
        <v>0</v>
      </c>
      <c r="V44">
        <v>0</v>
      </c>
      <c r="W44">
        <v>0</v>
      </c>
      <c r="X44" s="5">
        <v>0</v>
      </c>
      <c r="Y44" s="5">
        <v>0</v>
      </c>
    </row>
    <row r="45" spans="1:25">
      <c r="A45">
        <v>1</v>
      </c>
      <c r="B45">
        <v>1</v>
      </c>
      <c r="C45" t="s">
        <v>236</v>
      </c>
      <c r="D45">
        <v>94.6</v>
      </c>
      <c r="E45">
        <v>0.38</v>
      </c>
      <c r="F45">
        <v>5</v>
      </c>
      <c r="G45">
        <v>7</v>
      </c>
      <c r="H45" s="5">
        <v>44.6</v>
      </c>
      <c r="I45" s="5">
        <v>0.6</v>
      </c>
      <c r="J45" t="s">
        <v>176</v>
      </c>
      <c r="K45" t="s">
        <v>129</v>
      </c>
      <c r="L45">
        <v>1</v>
      </c>
      <c r="M45">
        <v>0</v>
      </c>
      <c r="N45">
        <v>0</v>
      </c>
      <c r="O45">
        <v>0</v>
      </c>
      <c r="P45">
        <v>0</v>
      </c>
      <c r="Q45">
        <v>0</v>
      </c>
      <c r="R45">
        <v>0</v>
      </c>
      <c r="S45">
        <v>0</v>
      </c>
      <c r="T45">
        <v>0</v>
      </c>
      <c r="U45">
        <v>0</v>
      </c>
      <c r="V45">
        <v>0</v>
      </c>
      <c r="W45">
        <v>0</v>
      </c>
      <c r="X45" s="5">
        <v>0</v>
      </c>
      <c r="Y45" s="5">
        <v>0</v>
      </c>
    </row>
    <row r="46" spans="1:25">
      <c r="A46">
        <v>1</v>
      </c>
      <c r="B46">
        <v>1</v>
      </c>
      <c r="C46" t="s">
        <v>236</v>
      </c>
      <c r="D46">
        <v>92.8</v>
      </c>
      <c r="E46">
        <v>5</v>
      </c>
      <c r="F46">
        <v>2.2000000000000002</v>
      </c>
      <c r="G46">
        <v>4.2</v>
      </c>
      <c r="H46" s="5">
        <v>47.7</v>
      </c>
      <c r="I46" s="5">
        <v>0.48</v>
      </c>
      <c r="J46" t="s">
        <v>176</v>
      </c>
      <c r="K46" t="s">
        <v>123</v>
      </c>
      <c r="L46">
        <v>0</v>
      </c>
      <c r="M46">
        <v>0</v>
      </c>
      <c r="N46">
        <v>0</v>
      </c>
      <c r="O46">
        <v>0</v>
      </c>
      <c r="P46">
        <v>0</v>
      </c>
      <c r="Q46">
        <v>0</v>
      </c>
      <c r="R46">
        <v>0</v>
      </c>
      <c r="S46">
        <v>1</v>
      </c>
      <c r="T46">
        <v>0</v>
      </c>
      <c r="U46">
        <v>0</v>
      </c>
      <c r="V46">
        <v>0</v>
      </c>
      <c r="W46">
        <v>0</v>
      </c>
      <c r="X46" s="5">
        <v>0</v>
      </c>
      <c r="Y46" s="5">
        <v>0</v>
      </c>
    </row>
    <row r="47" spans="1:25">
      <c r="A47">
        <v>1</v>
      </c>
      <c r="B47">
        <v>1</v>
      </c>
      <c r="C47" t="s">
        <v>236</v>
      </c>
      <c r="D47">
        <v>84.2</v>
      </c>
      <c r="E47">
        <v>11.9</v>
      </c>
      <c r="F47">
        <v>3.9</v>
      </c>
      <c r="G47">
        <v>5.7</v>
      </c>
      <c r="H47" s="5">
        <v>45.7</v>
      </c>
      <c r="I47" s="5">
        <v>0.33</v>
      </c>
      <c r="J47" t="s">
        <v>176</v>
      </c>
      <c r="K47" t="s">
        <v>129</v>
      </c>
      <c r="L47">
        <v>0</v>
      </c>
      <c r="M47">
        <v>0</v>
      </c>
      <c r="N47">
        <v>0</v>
      </c>
      <c r="O47">
        <v>0</v>
      </c>
      <c r="P47">
        <v>0</v>
      </c>
      <c r="Q47">
        <v>0</v>
      </c>
      <c r="R47">
        <v>0</v>
      </c>
      <c r="S47">
        <v>0</v>
      </c>
      <c r="T47">
        <v>0</v>
      </c>
      <c r="U47">
        <v>0</v>
      </c>
      <c r="V47">
        <v>0</v>
      </c>
      <c r="W47">
        <v>0</v>
      </c>
      <c r="X47">
        <v>1</v>
      </c>
      <c r="Y47" s="5">
        <v>0</v>
      </c>
    </row>
    <row r="48" spans="1:25">
      <c r="A48">
        <v>1</v>
      </c>
      <c r="B48">
        <v>1</v>
      </c>
      <c r="C48" t="s">
        <v>236</v>
      </c>
      <c r="D48">
        <v>89.2</v>
      </c>
      <c r="E48">
        <v>7</v>
      </c>
      <c r="F48">
        <v>3.82</v>
      </c>
      <c r="G48">
        <v>4.3</v>
      </c>
      <c r="H48" s="5">
        <v>34.1</v>
      </c>
      <c r="I48" s="5">
        <v>0.24</v>
      </c>
      <c r="J48" t="s">
        <v>176</v>
      </c>
      <c r="K48" t="s">
        <v>129</v>
      </c>
      <c r="L48">
        <v>0</v>
      </c>
      <c r="M48">
        <v>0</v>
      </c>
      <c r="N48">
        <v>0</v>
      </c>
      <c r="O48">
        <v>0</v>
      </c>
      <c r="P48">
        <v>0</v>
      </c>
      <c r="Q48">
        <v>0</v>
      </c>
      <c r="R48">
        <v>0</v>
      </c>
      <c r="S48">
        <v>0</v>
      </c>
      <c r="T48">
        <v>0</v>
      </c>
      <c r="U48">
        <v>0</v>
      </c>
      <c r="V48">
        <v>0</v>
      </c>
      <c r="W48">
        <v>0</v>
      </c>
      <c r="X48">
        <v>1</v>
      </c>
      <c r="Y48" s="5">
        <v>0</v>
      </c>
    </row>
    <row r="49" spans="1:25">
      <c r="A49">
        <v>1</v>
      </c>
      <c r="B49">
        <v>1</v>
      </c>
      <c r="C49" t="s">
        <v>236</v>
      </c>
      <c r="D49">
        <v>72.3</v>
      </c>
      <c r="E49">
        <v>19.899999999999999</v>
      </c>
      <c r="F49">
        <v>7.8</v>
      </c>
      <c r="G49">
        <v>5.3</v>
      </c>
      <c r="H49" s="5">
        <v>52.2</v>
      </c>
      <c r="J49" t="s">
        <v>176</v>
      </c>
      <c r="K49" t="s">
        <v>129</v>
      </c>
      <c r="L49">
        <v>0</v>
      </c>
      <c r="M49">
        <v>0</v>
      </c>
      <c r="N49">
        <v>0</v>
      </c>
      <c r="O49">
        <v>0</v>
      </c>
      <c r="P49">
        <v>0</v>
      </c>
      <c r="Q49">
        <v>0</v>
      </c>
      <c r="R49">
        <v>0</v>
      </c>
      <c r="S49">
        <v>0</v>
      </c>
      <c r="T49">
        <v>0</v>
      </c>
      <c r="U49">
        <v>0</v>
      </c>
      <c r="V49">
        <v>0</v>
      </c>
      <c r="W49">
        <v>0</v>
      </c>
      <c r="X49">
        <v>0</v>
      </c>
      <c r="Y49" s="5">
        <v>0</v>
      </c>
    </row>
    <row r="50" spans="1:25">
      <c r="A50">
        <v>1</v>
      </c>
      <c r="B50">
        <v>1</v>
      </c>
      <c r="C50" t="s">
        <v>236</v>
      </c>
      <c r="D50">
        <v>98.2</v>
      </c>
      <c r="E50">
        <v>1.83</v>
      </c>
      <c r="F50">
        <v>0</v>
      </c>
      <c r="G50">
        <v>7</v>
      </c>
      <c r="H50" s="5">
        <v>29.2</v>
      </c>
      <c r="I50" s="5">
        <v>0.03</v>
      </c>
      <c r="J50" t="s">
        <v>132</v>
      </c>
      <c r="K50" t="s">
        <v>73</v>
      </c>
      <c r="L50">
        <v>0</v>
      </c>
      <c r="M50">
        <v>0</v>
      </c>
      <c r="N50">
        <v>0</v>
      </c>
      <c r="O50">
        <v>1</v>
      </c>
      <c r="P50">
        <v>0</v>
      </c>
      <c r="Q50">
        <v>0</v>
      </c>
      <c r="R50">
        <v>0</v>
      </c>
      <c r="S50">
        <v>0</v>
      </c>
      <c r="T50">
        <v>0</v>
      </c>
      <c r="U50">
        <v>0</v>
      </c>
      <c r="V50">
        <v>0</v>
      </c>
      <c r="W50">
        <v>0</v>
      </c>
      <c r="X50">
        <v>0</v>
      </c>
      <c r="Y50" s="5">
        <v>0</v>
      </c>
    </row>
    <row r="51" spans="1:25">
      <c r="A51">
        <v>1</v>
      </c>
      <c r="B51">
        <v>1</v>
      </c>
      <c r="C51" t="s">
        <v>236</v>
      </c>
      <c r="D51">
        <v>83.3</v>
      </c>
      <c r="E51">
        <v>10</v>
      </c>
      <c r="F51">
        <v>6.73</v>
      </c>
      <c r="G51">
        <v>6.1</v>
      </c>
      <c r="H51" s="5">
        <v>31.4</v>
      </c>
      <c r="I51" s="5">
        <v>0.315</v>
      </c>
      <c r="J51" t="s">
        <v>176</v>
      </c>
      <c r="K51" t="s">
        <v>232</v>
      </c>
      <c r="L51">
        <v>0</v>
      </c>
      <c r="M51">
        <v>0</v>
      </c>
      <c r="N51">
        <v>0</v>
      </c>
      <c r="O51">
        <v>0</v>
      </c>
      <c r="P51">
        <v>0</v>
      </c>
      <c r="Q51">
        <v>0</v>
      </c>
      <c r="R51">
        <v>0</v>
      </c>
      <c r="S51">
        <v>0</v>
      </c>
      <c r="T51">
        <v>0</v>
      </c>
      <c r="U51">
        <v>0</v>
      </c>
      <c r="V51">
        <v>0</v>
      </c>
      <c r="W51">
        <v>0</v>
      </c>
      <c r="X51">
        <v>0</v>
      </c>
      <c r="Y51" s="5">
        <v>0</v>
      </c>
    </row>
    <row r="52" spans="1:25">
      <c r="A52">
        <v>1</v>
      </c>
      <c r="B52">
        <v>1</v>
      </c>
      <c r="C52" t="s">
        <v>177</v>
      </c>
      <c r="D52">
        <v>56.9</v>
      </c>
      <c r="E52">
        <v>32.299999999999997</v>
      </c>
      <c r="F52">
        <v>10.8</v>
      </c>
      <c r="G52">
        <v>7.25</v>
      </c>
      <c r="H52" s="5">
        <v>61</v>
      </c>
      <c r="I52" s="5">
        <v>0.69</v>
      </c>
      <c r="J52" t="s">
        <v>176</v>
      </c>
      <c r="K52" t="s">
        <v>232</v>
      </c>
      <c r="L52">
        <v>2</v>
      </c>
      <c r="M52">
        <v>0</v>
      </c>
      <c r="N52">
        <v>0</v>
      </c>
      <c r="O52">
        <v>0</v>
      </c>
      <c r="P52">
        <v>0</v>
      </c>
      <c r="Q52">
        <v>0</v>
      </c>
      <c r="R52">
        <v>0</v>
      </c>
      <c r="S52">
        <v>0</v>
      </c>
      <c r="T52">
        <v>0</v>
      </c>
      <c r="U52">
        <v>0</v>
      </c>
      <c r="V52">
        <v>0</v>
      </c>
      <c r="W52">
        <v>0</v>
      </c>
      <c r="X52">
        <v>0</v>
      </c>
      <c r="Y52" s="5">
        <v>0</v>
      </c>
    </row>
    <row r="53" spans="1:25">
      <c r="A53">
        <v>1</v>
      </c>
      <c r="B53">
        <v>1</v>
      </c>
      <c r="C53" t="s">
        <v>177</v>
      </c>
      <c r="D53">
        <v>53</v>
      </c>
      <c r="E53">
        <v>35.799999999999997</v>
      </c>
      <c r="F53">
        <v>11.2</v>
      </c>
      <c r="G53">
        <v>7.75</v>
      </c>
      <c r="H53" s="5">
        <v>56.2</v>
      </c>
      <c r="I53" s="5">
        <v>0.48</v>
      </c>
      <c r="J53" t="s">
        <v>176</v>
      </c>
      <c r="K53" t="s">
        <v>232</v>
      </c>
      <c r="L53">
        <v>2</v>
      </c>
      <c r="M53">
        <v>0</v>
      </c>
      <c r="N53">
        <v>0</v>
      </c>
      <c r="O53">
        <v>0</v>
      </c>
      <c r="P53">
        <v>0</v>
      </c>
      <c r="Q53">
        <v>0</v>
      </c>
      <c r="R53">
        <v>0</v>
      </c>
      <c r="S53">
        <v>0</v>
      </c>
      <c r="T53">
        <v>0</v>
      </c>
      <c r="U53">
        <v>0</v>
      </c>
      <c r="V53">
        <v>0</v>
      </c>
      <c r="W53">
        <v>0</v>
      </c>
      <c r="X53">
        <v>0</v>
      </c>
      <c r="Y53" s="5">
        <v>0</v>
      </c>
    </row>
    <row r="54" spans="1:25">
      <c r="A54">
        <v>1</v>
      </c>
      <c r="B54">
        <v>1</v>
      </c>
      <c r="C54" t="s">
        <v>177</v>
      </c>
      <c r="D54">
        <v>86.2</v>
      </c>
      <c r="E54">
        <v>10</v>
      </c>
      <c r="F54">
        <v>3.82</v>
      </c>
      <c r="G54">
        <v>6.6</v>
      </c>
      <c r="H54" s="5">
        <v>82.2</v>
      </c>
      <c r="I54" s="5">
        <v>1.1399999999999999</v>
      </c>
      <c r="J54" t="s">
        <v>216</v>
      </c>
      <c r="K54" t="s">
        <v>233</v>
      </c>
      <c r="L54">
        <v>2</v>
      </c>
      <c r="M54">
        <v>0</v>
      </c>
      <c r="N54">
        <v>0</v>
      </c>
      <c r="O54">
        <v>0</v>
      </c>
      <c r="P54">
        <v>0</v>
      </c>
      <c r="Q54">
        <v>0</v>
      </c>
      <c r="R54">
        <v>0</v>
      </c>
      <c r="S54">
        <v>0</v>
      </c>
      <c r="T54">
        <v>0</v>
      </c>
      <c r="U54">
        <v>0</v>
      </c>
      <c r="V54">
        <v>0</v>
      </c>
      <c r="W54">
        <v>0</v>
      </c>
      <c r="X54">
        <v>0</v>
      </c>
      <c r="Y54" s="5">
        <v>0</v>
      </c>
    </row>
    <row r="55" spans="1:25">
      <c r="A55">
        <v>1</v>
      </c>
      <c r="B55">
        <v>1</v>
      </c>
      <c r="C55" t="s">
        <v>177</v>
      </c>
      <c r="D55">
        <v>65.8</v>
      </c>
      <c r="E55">
        <v>22.8</v>
      </c>
      <c r="F55">
        <v>11.4</v>
      </c>
      <c r="G55">
        <v>6.4</v>
      </c>
      <c r="H55" s="5">
        <v>53.8</v>
      </c>
      <c r="I55" s="5">
        <v>0.94499999999999995</v>
      </c>
      <c r="J55" t="s">
        <v>176</v>
      </c>
      <c r="K55" t="s">
        <v>232</v>
      </c>
      <c r="L55">
        <v>2</v>
      </c>
      <c r="M55">
        <v>0</v>
      </c>
      <c r="N55">
        <v>0</v>
      </c>
      <c r="O55">
        <v>0</v>
      </c>
      <c r="P55">
        <v>0</v>
      </c>
      <c r="Q55">
        <v>0</v>
      </c>
      <c r="R55">
        <v>0</v>
      </c>
      <c r="S55">
        <v>0</v>
      </c>
      <c r="T55">
        <v>0</v>
      </c>
      <c r="U55">
        <v>0</v>
      </c>
      <c r="V55">
        <v>0</v>
      </c>
      <c r="W55">
        <v>0</v>
      </c>
      <c r="X55">
        <v>0</v>
      </c>
      <c r="Y55" s="5">
        <v>0</v>
      </c>
    </row>
    <row r="56" spans="1:25">
      <c r="A56">
        <v>1</v>
      </c>
      <c r="B56">
        <v>1</v>
      </c>
      <c r="C56" t="s">
        <v>177</v>
      </c>
      <c r="D56">
        <v>51.8</v>
      </c>
      <c r="E56">
        <v>32.200000000000003</v>
      </c>
      <c r="F56">
        <v>16.2</v>
      </c>
      <c r="G56">
        <v>6.3</v>
      </c>
      <c r="H56" s="5">
        <v>63.3</v>
      </c>
      <c r="I56" s="5">
        <v>0.66</v>
      </c>
      <c r="J56" t="s">
        <v>176</v>
      </c>
      <c r="K56" t="s">
        <v>234</v>
      </c>
      <c r="L56">
        <v>2</v>
      </c>
      <c r="M56">
        <v>0</v>
      </c>
      <c r="N56">
        <v>0</v>
      </c>
      <c r="O56">
        <v>0</v>
      </c>
      <c r="P56">
        <v>0</v>
      </c>
      <c r="Q56">
        <v>0</v>
      </c>
      <c r="R56">
        <v>0</v>
      </c>
      <c r="S56">
        <v>0</v>
      </c>
      <c r="T56">
        <v>0</v>
      </c>
      <c r="U56">
        <v>0</v>
      </c>
      <c r="V56">
        <v>0</v>
      </c>
      <c r="W56">
        <v>0</v>
      </c>
      <c r="X56">
        <v>0</v>
      </c>
      <c r="Y56" s="5">
        <v>0</v>
      </c>
    </row>
    <row r="57" spans="1:25">
      <c r="A57">
        <v>1</v>
      </c>
      <c r="B57">
        <v>1</v>
      </c>
      <c r="C57" t="s">
        <v>177</v>
      </c>
      <c r="D57">
        <v>97.8</v>
      </c>
      <c r="E57">
        <v>1</v>
      </c>
      <c r="F57">
        <v>1.2</v>
      </c>
      <c r="G57">
        <v>7.35</v>
      </c>
      <c r="H57" s="5">
        <v>39</v>
      </c>
      <c r="I57" s="5">
        <v>0.03</v>
      </c>
      <c r="J57" t="s">
        <v>132</v>
      </c>
      <c r="K57" t="s">
        <v>235</v>
      </c>
      <c r="L57">
        <v>0</v>
      </c>
      <c r="M57">
        <v>0</v>
      </c>
      <c r="N57">
        <v>0</v>
      </c>
      <c r="O57">
        <v>0</v>
      </c>
      <c r="P57">
        <v>0</v>
      </c>
      <c r="Q57">
        <v>0</v>
      </c>
      <c r="R57">
        <v>0</v>
      </c>
      <c r="S57">
        <v>0</v>
      </c>
      <c r="T57">
        <v>0</v>
      </c>
      <c r="U57">
        <v>0</v>
      </c>
      <c r="V57">
        <v>0</v>
      </c>
      <c r="W57">
        <v>0</v>
      </c>
      <c r="X57">
        <v>0</v>
      </c>
      <c r="Y57">
        <v>3</v>
      </c>
    </row>
    <row r="58" spans="1:25">
      <c r="A58">
        <v>1</v>
      </c>
      <c r="B58">
        <v>1</v>
      </c>
      <c r="C58" t="s">
        <v>179</v>
      </c>
      <c r="D58">
        <v>69.2</v>
      </c>
      <c r="E58">
        <v>24</v>
      </c>
      <c r="F58">
        <v>6.8</v>
      </c>
      <c r="G58">
        <v>7.4</v>
      </c>
      <c r="H58" s="5">
        <v>77.3</v>
      </c>
      <c r="I58" s="5">
        <v>1.08</v>
      </c>
      <c r="J58" t="s">
        <v>132</v>
      </c>
      <c r="K58" t="s">
        <v>232</v>
      </c>
      <c r="L58">
        <v>3</v>
      </c>
      <c r="M58">
        <v>0</v>
      </c>
      <c r="N58">
        <v>0</v>
      </c>
      <c r="O58">
        <v>0</v>
      </c>
      <c r="P58">
        <v>0</v>
      </c>
      <c r="Q58">
        <v>0</v>
      </c>
      <c r="R58">
        <v>0</v>
      </c>
      <c r="S58">
        <v>0</v>
      </c>
      <c r="T58">
        <v>0</v>
      </c>
      <c r="U58">
        <v>0</v>
      </c>
      <c r="V58">
        <v>0</v>
      </c>
      <c r="W58">
        <v>0</v>
      </c>
      <c r="X58">
        <v>0</v>
      </c>
      <c r="Y58">
        <v>0</v>
      </c>
    </row>
    <row r="59" spans="1:25">
      <c r="A59">
        <v>1</v>
      </c>
      <c r="B59">
        <v>1</v>
      </c>
      <c r="C59" t="s">
        <v>179</v>
      </c>
      <c r="D59">
        <v>57.1</v>
      </c>
      <c r="E59">
        <v>31.1</v>
      </c>
      <c r="F59">
        <v>11.8</v>
      </c>
      <c r="G59">
        <v>5.2</v>
      </c>
      <c r="H59" s="5">
        <v>43.5</v>
      </c>
      <c r="I59" s="5">
        <v>0.55500000000000005</v>
      </c>
      <c r="J59" t="s">
        <v>176</v>
      </c>
      <c r="K59" t="s">
        <v>123</v>
      </c>
      <c r="L59">
        <v>3</v>
      </c>
      <c r="M59">
        <v>0</v>
      </c>
      <c r="N59">
        <v>0</v>
      </c>
      <c r="O59">
        <v>0</v>
      </c>
      <c r="P59">
        <v>0</v>
      </c>
      <c r="Q59">
        <v>0</v>
      </c>
      <c r="R59">
        <v>0</v>
      </c>
      <c r="S59">
        <v>0</v>
      </c>
      <c r="T59">
        <v>0</v>
      </c>
      <c r="U59">
        <v>0</v>
      </c>
      <c r="V59">
        <v>0</v>
      </c>
      <c r="W59">
        <v>0</v>
      </c>
      <c r="X59">
        <v>0</v>
      </c>
      <c r="Y59">
        <v>0</v>
      </c>
    </row>
    <row r="60" spans="1:25">
      <c r="A60">
        <v>1</v>
      </c>
      <c r="B60">
        <v>1</v>
      </c>
      <c r="C60" t="s">
        <v>179</v>
      </c>
      <c r="D60">
        <v>60.5</v>
      </c>
      <c r="E60">
        <v>31</v>
      </c>
      <c r="F60">
        <v>8.5</v>
      </c>
      <c r="G60">
        <v>5.3</v>
      </c>
      <c r="H60" s="5">
        <v>41.2</v>
      </c>
      <c r="I60" s="5">
        <v>0.55000000000000004</v>
      </c>
      <c r="J60" t="s">
        <v>216</v>
      </c>
      <c r="K60" t="s">
        <v>123</v>
      </c>
      <c r="L60">
        <v>0</v>
      </c>
      <c r="M60">
        <v>0</v>
      </c>
      <c r="N60">
        <v>0</v>
      </c>
      <c r="O60">
        <v>0</v>
      </c>
      <c r="P60">
        <v>0</v>
      </c>
      <c r="Q60">
        <v>0</v>
      </c>
      <c r="R60">
        <v>0</v>
      </c>
      <c r="S60">
        <v>0</v>
      </c>
      <c r="T60">
        <v>0</v>
      </c>
      <c r="U60">
        <v>0</v>
      </c>
      <c r="V60">
        <v>0</v>
      </c>
      <c r="W60">
        <v>0</v>
      </c>
      <c r="X60">
        <v>0</v>
      </c>
      <c r="Y60">
        <v>0</v>
      </c>
    </row>
    <row r="61" spans="1:25">
      <c r="A61">
        <v>1</v>
      </c>
      <c r="B61">
        <v>1</v>
      </c>
      <c r="C61" t="s">
        <v>180</v>
      </c>
      <c r="D61">
        <v>89.5</v>
      </c>
      <c r="E61">
        <v>7.9</v>
      </c>
      <c r="F61">
        <v>2.6</v>
      </c>
      <c r="G61">
        <v>7.7</v>
      </c>
      <c r="H61" s="5">
        <v>49.2</v>
      </c>
      <c r="I61" s="5">
        <v>2.4049999999999998</v>
      </c>
      <c r="J61" t="s">
        <v>216</v>
      </c>
      <c r="K61" t="s">
        <v>232</v>
      </c>
      <c r="L61">
        <v>4</v>
      </c>
      <c r="M61">
        <v>0</v>
      </c>
      <c r="N61">
        <v>0</v>
      </c>
      <c r="O61">
        <v>0</v>
      </c>
      <c r="P61">
        <v>0</v>
      </c>
      <c r="Q61">
        <v>0</v>
      </c>
      <c r="R61">
        <v>0</v>
      </c>
      <c r="S61">
        <v>0</v>
      </c>
      <c r="T61">
        <v>0</v>
      </c>
      <c r="U61">
        <v>0</v>
      </c>
      <c r="V61">
        <v>0</v>
      </c>
      <c r="W61">
        <v>0</v>
      </c>
      <c r="X61">
        <v>0</v>
      </c>
      <c r="Y61">
        <v>0</v>
      </c>
    </row>
    <row r="62" spans="1:25">
      <c r="A62">
        <v>1</v>
      </c>
      <c r="B62">
        <v>1</v>
      </c>
      <c r="C62" t="s">
        <v>180</v>
      </c>
      <c r="D62">
        <v>81.3</v>
      </c>
      <c r="E62">
        <v>12</v>
      </c>
      <c r="F62">
        <v>6.7</v>
      </c>
      <c r="G62">
        <v>7.3</v>
      </c>
      <c r="H62" s="5">
        <v>57.4</v>
      </c>
      <c r="I62" s="5">
        <v>0.75</v>
      </c>
      <c r="J62" t="s">
        <v>176</v>
      </c>
      <c r="K62" t="s">
        <v>232</v>
      </c>
      <c r="L62">
        <v>4</v>
      </c>
      <c r="M62">
        <v>0</v>
      </c>
      <c r="N62">
        <v>0</v>
      </c>
      <c r="O62">
        <v>0</v>
      </c>
      <c r="P62">
        <v>0</v>
      </c>
      <c r="Q62">
        <v>0</v>
      </c>
      <c r="R62">
        <v>0</v>
      </c>
      <c r="S62">
        <v>0</v>
      </c>
      <c r="T62">
        <v>0</v>
      </c>
      <c r="U62">
        <v>0</v>
      </c>
      <c r="V62">
        <v>0</v>
      </c>
      <c r="W62">
        <v>0</v>
      </c>
      <c r="X62">
        <v>0</v>
      </c>
      <c r="Y62">
        <v>0</v>
      </c>
    </row>
    <row r="63" spans="1:25">
      <c r="A63">
        <v>1</v>
      </c>
      <c r="B63">
        <v>1</v>
      </c>
      <c r="C63" t="s">
        <v>180</v>
      </c>
      <c r="D63">
        <v>90.2</v>
      </c>
      <c r="E63">
        <v>8</v>
      </c>
      <c r="F63">
        <v>1.8</v>
      </c>
      <c r="G63">
        <v>7.1</v>
      </c>
      <c r="H63" s="5">
        <v>51.5</v>
      </c>
      <c r="I63" s="5">
        <v>0.61499999999999999</v>
      </c>
      <c r="J63" t="s">
        <v>216</v>
      </c>
      <c r="K63" t="s">
        <v>232</v>
      </c>
      <c r="L63">
        <v>4</v>
      </c>
      <c r="M63">
        <v>0</v>
      </c>
      <c r="N63">
        <v>0</v>
      </c>
      <c r="O63">
        <v>0</v>
      </c>
      <c r="P63">
        <v>0</v>
      </c>
      <c r="Q63">
        <v>0</v>
      </c>
      <c r="R63">
        <v>0</v>
      </c>
      <c r="S63">
        <v>0</v>
      </c>
      <c r="T63">
        <v>0</v>
      </c>
      <c r="U63">
        <v>0</v>
      </c>
      <c r="V63">
        <v>0</v>
      </c>
      <c r="W63">
        <v>0</v>
      </c>
      <c r="X63">
        <v>0</v>
      </c>
      <c r="Y63">
        <v>0</v>
      </c>
    </row>
    <row r="64" spans="1:25">
      <c r="A64">
        <v>2</v>
      </c>
      <c r="B64">
        <v>2</v>
      </c>
      <c r="C64" t="s">
        <v>177</v>
      </c>
      <c r="D64">
        <v>57.8</v>
      </c>
      <c r="E64">
        <v>36</v>
      </c>
      <c r="F64">
        <v>6.2</v>
      </c>
      <c r="G64">
        <v>5.4</v>
      </c>
      <c r="H64" s="5">
        <v>43.3</v>
      </c>
      <c r="I64" s="5">
        <v>0.36</v>
      </c>
      <c r="J64" t="s">
        <v>176</v>
      </c>
      <c r="K64" t="s">
        <v>232</v>
      </c>
      <c r="L64">
        <v>0</v>
      </c>
      <c r="M64">
        <v>0</v>
      </c>
      <c r="N64">
        <v>0</v>
      </c>
      <c r="O64">
        <v>0</v>
      </c>
      <c r="P64">
        <v>0</v>
      </c>
      <c r="Q64">
        <v>0</v>
      </c>
      <c r="R64">
        <v>0</v>
      </c>
      <c r="S64">
        <v>0</v>
      </c>
      <c r="T64">
        <v>0</v>
      </c>
      <c r="U64">
        <v>0</v>
      </c>
      <c r="V64">
        <v>0</v>
      </c>
      <c r="W64">
        <v>0</v>
      </c>
      <c r="X64">
        <v>0</v>
      </c>
      <c r="Y64">
        <v>0</v>
      </c>
    </row>
    <row r="65" spans="1:25">
      <c r="A65">
        <v>2</v>
      </c>
      <c r="B65">
        <v>2</v>
      </c>
      <c r="C65" t="s">
        <v>177</v>
      </c>
      <c r="D65">
        <v>60.5</v>
      </c>
      <c r="E65">
        <v>22.9</v>
      </c>
      <c r="F65">
        <v>16.600000000000001</v>
      </c>
      <c r="G65">
        <v>5.5</v>
      </c>
      <c r="H65" s="5">
        <v>35.299999999999997</v>
      </c>
      <c r="I65" s="5">
        <v>0.16500000000000001</v>
      </c>
      <c r="J65" t="s">
        <v>176</v>
      </c>
      <c r="K65" t="s">
        <v>123</v>
      </c>
      <c r="L65">
        <v>0</v>
      </c>
      <c r="M65">
        <v>0</v>
      </c>
      <c r="N65">
        <v>0</v>
      </c>
      <c r="O65">
        <v>0</v>
      </c>
      <c r="P65">
        <v>0</v>
      </c>
      <c r="Q65">
        <v>0</v>
      </c>
      <c r="R65">
        <v>0</v>
      </c>
      <c r="S65">
        <v>0</v>
      </c>
      <c r="T65">
        <v>0</v>
      </c>
      <c r="U65">
        <v>0</v>
      </c>
      <c r="V65">
        <v>0</v>
      </c>
      <c r="W65">
        <v>0</v>
      </c>
      <c r="X65">
        <v>0</v>
      </c>
      <c r="Y65">
        <v>0</v>
      </c>
    </row>
    <row r="66" spans="1:25">
      <c r="A66">
        <v>2</v>
      </c>
      <c r="B66">
        <v>2</v>
      </c>
      <c r="C66" t="s">
        <v>177</v>
      </c>
      <c r="D66">
        <v>57.6</v>
      </c>
      <c r="E66">
        <v>37</v>
      </c>
      <c r="F66">
        <v>5.4</v>
      </c>
      <c r="G66">
        <v>7.4</v>
      </c>
      <c r="H66" s="5">
        <v>95</v>
      </c>
      <c r="I66" s="5">
        <v>0.63</v>
      </c>
      <c r="J66" t="s">
        <v>176</v>
      </c>
      <c r="K66" t="s">
        <v>232</v>
      </c>
      <c r="L66">
        <v>3</v>
      </c>
      <c r="M66">
        <v>0</v>
      </c>
      <c r="N66">
        <v>0</v>
      </c>
      <c r="O66">
        <v>3</v>
      </c>
      <c r="P66">
        <v>0</v>
      </c>
      <c r="Q66">
        <v>0</v>
      </c>
      <c r="R66">
        <v>0</v>
      </c>
      <c r="S66">
        <v>0</v>
      </c>
      <c r="T66">
        <v>0</v>
      </c>
      <c r="U66">
        <v>0</v>
      </c>
      <c r="V66">
        <v>0</v>
      </c>
      <c r="W66">
        <v>0</v>
      </c>
      <c r="X66">
        <v>0</v>
      </c>
      <c r="Y66">
        <v>0</v>
      </c>
    </row>
    <row r="67" spans="1:25">
      <c r="A67">
        <v>2</v>
      </c>
      <c r="B67">
        <v>2</v>
      </c>
      <c r="C67" t="s">
        <v>177</v>
      </c>
      <c r="D67">
        <v>25.5</v>
      </c>
      <c r="E67">
        <v>49</v>
      </c>
      <c r="F67">
        <v>25.5</v>
      </c>
      <c r="G67">
        <v>7.5</v>
      </c>
      <c r="H67" s="5">
        <v>60.2</v>
      </c>
      <c r="I67" s="5">
        <v>0.79500000000000004</v>
      </c>
      <c r="J67" t="s">
        <v>176</v>
      </c>
      <c r="K67" t="s">
        <v>232</v>
      </c>
      <c r="L67">
        <v>4</v>
      </c>
      <c r="M67">
        <v>2</v>
      </c>
      <c r="N67">
        <v>0</v>
      </c>
      <c r="O67">
        <v>0</v>
      </c>
      <c r="P67">
        <v>0</v>
      </c>
      <c r="Q67">
        <v>0</v>
      </c>
      <c r="R67">
        <v>0</v>
      </c>
      <c r="S67">
        <v>0</v>
      </c>
      <c r="T67">
        <v>0</v>
      </c>
      <c r="U67">
        <v>0</v>
      </c>
      <c r="V67">
        <v>0</v>
      </c>
      <c r="W67">
        <v>0</v>
      </c>
      <c r="X67">
        <v>0</v>
      </c>
      <c r="Y67">
        <v>0</v>
      </c>
    </row>
    <row r="68" spans="1:25">
      <c r="A68">
        <v>2</v>
      </c>
      <c r="B68">
        <v>2</v>
      </c>
      <c r="C68" t="s">
        <v>177</v>
      </c>
      <c r="D68">
        <v>59.5</v>
      </c>
      <c r="E68">
        <v>31</v>
      </c>
      <c r="F68">
        <v>9.5</v>
      </c>
      <c r="G68">
        <v>7.2</v>
      </c>
      <c r="H68" s="5">
        <v>53</v>
      </c>
      <c r="I68" s="5">
        <v>0.47</v>
      </c>
      <c r="J68" t="s">
        <v>176</v>
      </c>
      <c r="K68" t="s">
        <v>232</v>
      </c>
      <c r="L68">
        <v>3</v>
      </c>
      <c r="M68">
        <v>0</v>
      </c>
      <c r="N68">
        <v>0</v>
      </c>
      <c r="O68">
        <v>3</v>
      </c>
      <c r="P68">
        <v>0</v>
      </c>
      <c r="Q68">
        <v>0</v>
      </c>
      <c r="R68">
        <v>0</v>
      </c>
      <c r="S68">
        <v>0</v>
      </c>
      <c r="T68">
        <v>0</v>
      </c>
      <c r="U68">
        <v>0</v>
      </c>
      <c r="V68">
        <v>0</v>
      </c>
      <c r="W68">
        <v>0</v>
      </c>
      <c r="X68">
        <v>0</v>
      </c>
      <c r="Y68">
        <v>0</v>
      </c>
    </row>
    <row r="69" spans="1:25">
      <c r="A69">
        <v>2</v>
      </c>
      <c r="B69">
        <v>2</v>
      </c>
      <c r="C69" t="s">
        <v>177</v>
      </c>
      <c r="D69">
        <v>67.5</v>
      </c>
      <c r="E69">
        <v>24.1</v>
      </c>
      <c r="F69">
        <v>8.5</v>
      </c>
      <c r="G69">
        <v>7.2</v>
      </c>
      <c r="H69" s="5">
        <v>60.5</v>
      </c>
      <c r="I69" s="5">
        <v>0.96</v>
      </c>
      <c r="J69" t="s">
        <v>176</v>
      </c>
      <c r="K69" t="s">
        <v>232</v>
      </c>
      <c r="L69">
        <v>3</v>
      </c>
      <c r="M69">
        <v>0</v>
      </c>
      <c r="N69">
        <v>0</v>
      </c>
      <c r="O69">
        <v>0</v>
      </c>
      <c r="P69">
        <v>0</v>
      </c>
      <c r="Q69">
        <v>0</v>
      </c>
      <c r="R69">
        <v>0</v>
      </c>
      <c r="S69">
        <v>0</v>
      </c>
      <c r="T69">
        <v>0</v>
      </c>
      <c r="U69">
        <v>3</v>
      </c>
      <c r="V69">
        <v>0</v>
      </c>
      <c r="W69">
        <v>0</v>
      </c>
      <c r="X69">
        <v>0</v>
      </c>
      <c r="Y69">
        <v>0</v>
      </c>
    </row>
    <row r="70" spans="1:25">
      <c r="A70">
        <v>2</v>
      </c>
      <c r="B70">
        <v>2</v>
      </c>
      <c r="C70" t="s">
        <v>179</v>
      </c>
      <c r="D70">
        <v>56.2</v>
      </c>
      <c r="E70">
        <v>33</v>
      </c>
      <c r="F70">
        <v>10.8</v>
      </c>
      <c r="G70">
        <v>4.6500000000000004</v>
      </c>
      <c r="H70" s="5">
        <v>92</v>
      </c>
      <c r="I70" s="5">
        <v>1.92</v>
      </c>
      <c r="J70" t="s">
        <v>176</v>
      </c>
      <c r="K70" t="s">
        <v>232</v>
      </c>
      <c r="L70">
        <v>3</v>
      </c>
      <c r="M70">
        <v>0</v>
      </c>
      <c r="N70">
        <v>0</v>
      </c>
      <c r="O70">
        <v>0</v>
      </c>
      <c r="P70">
        <v>0</v>
      </c>
      <c r="Q70">
        <v>1</v>
      </c>
      <c r="R70">
        <v>0</v>
      </c>
      <c r="S70">
        <v>0</v>
      </c>
      <c r="T70">
        <v>0</v>
      </c>
      <c r="U70">
        <v>0</v>
      </c>
      <c r="V70">
        <v>0</v>
      </c>
      <c r="W70">
        <v>0</v>
      </c>
      <c r="X70">
        <v>0</v>
      </c>
      <c r="Y70">
        <v>0</v>
      </c>
    </row>
    <row r="71" spans="1:25">
      <c r="A71">
        <v>2</v>
      </c>
      <c r="B71">
        <v>2</v>
      </c>
      <c r="C71" t="s">
        <v>179</v>
      </c>
      <c r="D71">
        <v>76.5</v>
      </c>
      <c r="E71">
        <v>16.899999999999999</v>
      </c>
      <c r="F71">
        <v>6.6</v>
      </c>
      <c r="G71">
        <v>5.4</v>
      </c>
      <c r="H71" s="5">
        <v>41.5</v>
      </c>
      <c r="I71" s="5">
        <v>0.51</v>
      </c>
      <c r="J71" t="s">
        <v>176</v>
      </c>
      <c r="K71" t="s">
        <v>232</v>
      </c>
      <c r="L71">
        <v>2</v>
      </c>
      <c r="M71">
        <v>0</v>
      </c>
      <c r="N71">
        <v>0</v>
      </c>
      <c r="O71">
        <v>0</v>
      </c>
      <c r="P71">
        <v>0</v>
      </c>
      <c r="Q71">
        <v>0</v>
      </c>
      <c r="R71">
        <v>0</v>
      </c>
      <c r="S71">
        <v>0</v>
      </c>
      <c r="T71">
        <v>0</v>
      </c>
      <c r="U71">
        <v>0</v>
      </c>
      <c r="V71">
        <v>0</v>
      </c>
      <c r="W71">
        <v>0</v>
      </c>
      <c r="X71">
        <v>3</v>
      </c>
      <c r="Y71">
        <v>0</v>
      </c>
    </row>
    <row r="72" spans="1:25">
      <c r="A72">
        <v>2</v>
      </c>
      <c r="B72">
        <v>2</v>
      </c>
      <c r="C72" t="s">
        <v>179</v>
      </c>
      <c r="D72" s="5" t="s">
        <v>178</v>
      </c>
      <c r="E72" s="5" t="s">
        <v>178</v>
      </c>
      <c r="F72" s="5" t="s">
        <v>178</v>
      </c>
      <c r="G72">
        <v>5.25</v>
      </c>
      <c r="H72" s="5">
        <v>50.5</v>
      </c>
      <c r="I72" s="5">
        <v>0.69</v>
      </c>
      <c r="J72" t="s">
        <v>216</v>
      </c>
      <c r="K72" t="s">
        <v>123</v>
      </c>
      <c r="L72">
        <v>0</v>
      </c>
      <c r="M72">
        <v>0</v>
      </c>
      <c r="N72">
        <v>0</v>
      </c>
      <c r="O72">
        <v>0</v>
      </c>
      <c r="P72">
        <v>0</v>
      </c>
      <c r="Q72">
        <v>0</v>
      </c>
      <c r="R72">
        <v>0</v>
      </c>
      <c r="S72">
        <v>0</v>
      </c>
      <c r="T72">
        <v>0</v>
      </c>
      <c r="U72">
        <v>0</v>
      </c>
      <c r="V72">
        <v>0</v>
      </c>
      <c r="W72">
        <v>0</v>
      </c>
      <c r="X72">
        <v>0</v>
      </c>
      <c r="Y72">
        <v>0</v>
      </c>
    </row>
    <row r="73" spans="1:25">
      <c r="A73">
        <v>2</v>
      </c>
      <c r="B73">
        <v>2</v>
      </c>
      <c r="C73" t="s">
        <v>180</v>
      </c>
      <c r="D73">
        <v>67.3</v>
      </c>
      <c r="E73">
        <v>23.9</v>
      </c>
      <c r="F73">
        <v>8.8000000000000007</v>
      </c>
      <c r="G73">
        <v>7.45</v>
      </c>
      <c r="H73" s="5">
        <v>79.400000000000006</v>
      </c>
      <c r="I73" s="5">
        <v>3.18</v>
      </c>
      <c r="J73" t="s">
        <v>216</v>
      </c>
      <c r="K73" t="s">
        <v>233</v>
      </c>
      <c r="L73">
        <v>4</v>
      </c>
      <c r="M73">
        <v>0</v>
      </c>
      <c r="N73">
        <v>0</v>
      </c>
      <c r="O73">
        <v>2</v>
      </c>
      <c r="P73">
        <v>0</v>
      </c>
      <c r="Q73">
        <v>0</v>
      </c>
      <c r="R73">
        <v>0</v>
      </c>
      <c r="S73">
        <v>0</v>
      </c>
      <c r="T73">
        <v>0</v>
      </c>
      <c r="U73">
        <v>0</v>
      </c>
      <c r="V73">
        <v>0</v>
      </c>
      <c r="W73">
        <v>0</v>
      </c>
      <c r="X73">
        <v>0</v>
      </c>
      <c r="Y73">
        <v>0</v>
      </c>
    </row>
    <row r="74" spans="1:25">
      <c r="A74">
        <v>2</v>
      </c>
      <c r="B74">
        <v>2</v>
      </c>
      <c r="C74" t="s">
        <v>180</v>
      </c>
      <c r="D74">
        <v>55</v>
      </c>
      <c r="E74">
        <v>33</v>
      </c>
      <c r="F74">
        <v>12</v>
      </c>
      <c r="G74">
        <v>7.5</v>
      </c>
      <c r="H74" s="5">
        <v>60</v>
      </c>
      <c r="I74" s="5">
        <v>0.55500000000000005</v>
      </c>
      <c r="J74" t="s">
        <v>176</v>
      </c>
      <c r="K74" t="s">
        <v>232</v>
      </c>
      <c r="L74">
        <v>4</v>
      </c>
      <c r="M74">
        <v>1</v>
      </c>
      <c r="N74">
        <v>0</v>
      </c>
      <c r="O74">
        <v>0</v>
      </c>
      <c r="P74">
        <v>0</v>
      </c>
      <c r="Q74">
        <v>0</v>
      </c>
      <c r="R74">
        <v>0</v>
      </c>
      <c r="S74">
        <v>0</v>
      </c>
      <c r="T74">
        <v>0</v>
      </c>
      <c r="U74">
        <v>0</v>
      </c>
      <c r="V74">
        <v>0</v>
      </c>
      <c r="W74">
        <v>0</v>
      </c>
      <c r="X74">
        <v>0</v>
      </c>
      <c r="Y74">
        <v>0</v>
      </c>
    </row>
    <row r="75" spans="1:25">
      <c r="A75">
        <v>3</v>
      </c>
      <c r="B75">
        <v>3</v>
      </c>
      <c r="C75" t="s">
        <v>236</v>
      </c>
      <c r="D75">
        <v>83.2</v>
      </c>
      <c r="E75">
        <v>13.9</v>
      </c>
      <c r="F75">
        <v>2.9</v>
      </c>
      <c r="G75">
        <v>6.7</v>
      </c>
      <c r="H75" s="5">
        <v>64.5</v>
      </c>
      <c r="I75" s="5">
        <v>0.6</v>
      </c>
      <c r="J75" t="s">
        <v>132</v>
      </c>
      <c r="K75" t="s">
        <v>233</v>
      </c>
      <c r="L75">
        <v>0</v>
      </c>
      <c r="M75">
        <v>0</v>
      </c>
      <c r="N75">
        <v>1</v>
      </c>
      <c r="O75">
        <v>0</v>
      </c>
      <c r="P75">
        <v>0</v>
      </c>
      <c r="Q75">
        <v>0</v>
      </c>
      <c r="R75">
        <v>0</v>
      </c>
      <c r="S75">
        <v>0</v>
      </c>
      <c r="T75">
        <v>0</v>
      </c>
      <c r="U75">
        <v>1</v>
      </c>
      <c r="V75">
        <v>0</v>
      </c>
      <c r="W75">
        <v>0</v>
      </c>
      <c r="X75">
        <v>0</v>
      </c>
      <c r="Y75">
        <v>0</v>
      </c>
    </row>
    <row r="76" spans="1:25">
      <c r="A76">
        <v>3</v>
      </c>
      <c r="B76">
        <v>3</v>
      </c>
      <c r="C76" t="s">
        <v>179</v>
      </c>
      <c r="D76">
        <v>61.3</v>
      </c>
      <c r="E76">
        <v>24</v>
      </c>
      <c r="F76">
        <v>14.7</v>
      </c>
      <c r="G76">
        <v>7.65</v>
      </c>
      <c r="H76" s="5">
        <v>50.7</v>
      </c>
      <c r="I76" s="5">
        <v>1.9350000000000001</v>
      </c>
      <c r="J76" t="s">
        <v>176</v>
      </c>
      <c r="K76" t="s">
        <v>232</v>
      </c>
      <c r="L76">
        <v>3</v>
      </c>
      <c r="M76">
        <v>0</v>
      </c>
      <c r="N76">
        <v>0</v>
      </c>
      <c r="O76">
        <v>1</v>
      </c>
      <c r="P76">
        <v>0</v>
      </c>
      <c r="Q76">
        <v>0</v>
      </c>
      <c r="R76">
        <v>0</v>
      </c>
      <c r="S76">
        <v>0</v>
      </c>
      <c r="T76">
        <v>0</v>
      </c>
      <c r="U76">
        <v>0</v>
      </c>
      <c r="V76">
        <v>0</v>
      </c>
      <c r="W76">
        <v>1</v>
      </c>
      <c r="X76">
        <v>0</v>
      </c>
      <c r="Y76">
        <v>0</v>
      </c>
    </row>
    <row r="77" spans="1:25">
      <c r="A77">
        <v>3</v>
      </c>
      <c r="B77">
        <v>3</v>
      </c>
      <c r="C77" t="s">
        <v>179</v>
      </c>
      <c r="D77">
        <v>69.5</v>
      </c>
      <c r="E77">
        <v>27.9</v>
      </c>
      <c r="F77">
        <v>2.6</v>
      </c>
      <c r="G77">
        <v>7.4</v>
      </c>
      <c r="H77" s="5">
        <v>48.2</v>
      </c>
      <c r="I77" s="5">
        <v>0.28499999999999998</v>
      </c>
      <c r="J77" t="s">
        <v>176</v>
      </c>
      <c r="K77" t="s">
        <v>232</v>
      </c>
      <c r="L77">
        <v>2</v>
      </c>
      <c r="M77">
        <v>3</v>
      </c>
      <c r="N77">
        <v>0</v>
      </c>
      <c r="O77">
        <v>0</v>
      </c>
      <c r="P77">
        <v>0</v>
      </c>
      <c r="Q77">
        <v>0</v>
      </c>
      <c r="R77">
        <v>0</v>
      </c>
      <c r="S77">
        <v>0</v>
      </c>
      <c r="T77">
        <v>0</v>
      </c>
      <c r="U77">
        <v>3</v>
      </c>
      <c r="V77">
        <v>0</v>
      </c>
      <c r="W77">
        <v>0</v>
      </c>
      <c r="X77">
        <v>0</v>
      </c>
      <c r="Y77">
        <v>0</v>
      </c>
    </row>
    <row r="78" spans="1:25">
      <c r="A78">
        <v>3</v>
      </c>
      <c r="B78">
        <v>3</v>
      </c>
      <c r="C78" t="s">
        <v>179</v>
      </c>
      <c r="D78">
        <v>67.2</v>
      </c>
      <c r="E78">
        <v>25</v>
      </c>
      <c r="F78">
        <v>7.8</v>
      </c>
      <c r="G78">
        <v>7.2</v>
      </c>
      <c r="H78" s="5">
        <v>68.900000000000006</v>
      </c>
      <c r="I78" s="5">
        <v>1.0349999999999999</v>
      </c>
      <c r="J78" t="s">
        <v>176</v>
      </c>
      <c r="K78" t="s">
        <v>232</v>
      </c>
      <c r="L78">
        <v>3</v>
      </c>
      <c r="M78">
        <v>0</v>
      </c>
      <c r="N78">
        <v>0</v>
      </c>
      <c r="O78">
        <v>3</v>
      </c>
      <c r="P78">
        <v>0</v>
      </c>
      <c r="Q78">
        <v>0</v>
      </c>
      <c r="R78">
        <v>0</v>
      </c>
      <c r="S78">
        <v>0</v>
      </c>
      <c r="T78">
        <v>0</v>
      </c>
      <c r="U78">
        <v>0</v>
      </c>
      <c r="V78">
        <v>0</v>
      </c>
      <c r="W78">
        <v>0</v>
      </c>
      <c r="X78">
        <v>0</v>
      </c>
      <c r="Y78">
        <v>0</v>
      </c>
    </row>
    <row r="79" spans="1:25">
      <c r="A79">
        <v>3</v>
      </c>
      <c r="B79">
        <v>3</v>
      </c>
      <c r="C79" t="s">
        <v>180</v>
      </c>
      <c r="D79">
        <v>46.7</v>
      </c>
      <c r="E79">
        <v>41.7</v>
      </c>
      <c r="F79">
        <v>11.6</v>
      </c>
      <c r="G79">
        <v>7.5</v>
      </c>
      <c r="H79" s="5">
        <v>104.5</v>
      </c>
      <c r="I79" s="5">
        <v>1.02</v>
      </c>
      <c r="J79" t="s">
        <v>216</v>
      </c>
      <c r="K79" t="s">
        <v>232</v>
      </c>
      <c r="L79">
        <v>3</v>
      </c>
      <c r="M79">
        <v>2</v>
      </c>
      <c r="N79">
        <v>0</v>
      </c>
      <c r="O79">
        <v>0</v>
      </c>
      <c r="P79">
        <v>2</v>
      </c>
      <c r="Q79">
        <v>0</v>
      </c>
      <c r="R79">
        <v>0</v>
      </c>
      <c r="S79">
        <v>0</v>
      </c>
      <c r="T79">
        <v>0</v>
      </c>
      <c r="U79">
        <v>0</v>
      </c>
      <c r="V79">
        <v>0</v>
      </c>
      <c r="W79">
        <v>0</v>
      </c>
      <c r="X79">
        <v>0</v>
      </c>
      <c r="Y79">
        <v>0</v>
      </c>
    </row>
    <row r="80" spans="1:25">
      <c r="A80">
        <v>3</v>
      </c>
      <c r="B80">
        <v>3</v>
      </c>
      <c r="C80" t="s">
        <v>180</v>
      </c>
      <c r="D80">
        <v>73.400000000000006</v>
      </c>
      <c r="E80">
        <v>19.899999999999999</v>
      </c>
      <c r="F80">
        <v>7.7</v>
      </c>
      <c r="G80">
        <v>7.4</v>
      </c>
      <c r="H80" s="5">
        <v>98.5</v>
      </c>
      <c r="I80" s="5">
        <v>0.58499999999999996</v>
      </c>
      <c r="J80" t="s">
        <v>216</v>
      </c>
      <c r="K80" t="s">
        <v>232</v>
      </c>
      <c r="L80">
        <v>3</v>
      </c>
      <c r="M80">
        <v>3</v>
      </c>
      <c r="N80">
        <v>0</v>
      </c>
      <c r="O80">
        <v>4</v>
      </c>
      <c r="P80">
        <v>0</v>
      </c>
      <c r="Q80">
        <v>0</v>
      </c>
      <c r="R80">
        <v>0</v>
      </c>
      <c r="S80">
        <v>0</v>
      </c>
      <c r="T80">
        <v>0</v>
      </c>
      <c r="U80">
        <v>0</v>
      </c>
      <c r="V80">
        <v>0</v>
      </c>
      <c r="W80">
        <v>0</v>
      </c>
      <c r="X80">
        <v>0</v>
      </c>
      <c r="Y80">
        <v>0</v>
      </c>
    </row>
    <row r="81" spans="1:25">
      <c r="A81">
        <v>3</v>
      </c>
      <c r="B81">
        <v>3</v>
      </c>
      <c r="C81" t="s">
        <v>180</v>
      </c>
      <c r="D81">
        <v>61.6</v>
      </c>
      <c r="E81">
        <v>23.9</v>
      </c>
      <c r="F81">
        <v>14.5</v>
      </c>
      <c r="G81">
        <v>7.4</v>
      </c>
      <c r="H81" s="5">
        <v>53.8</v>
      </c>
      <c r="I81" s="5">
        <v>0.70499999999999996</v>
      </c>
      <c r="J81" t="s">
        <v>176</v>
      </c>
      <c r="K81" t="s">
        <v>232</v>
      </c>
      <c r="L81">
        <v>4</v>
      </c>
      <c r="M81">
        <v>0</v>
      </c>
      <c r="N81">
        <v>0</v>
      </c>
      <c r="O81">
        <v>0</v>
      </c>
      <c r="P81">
        <v>0</v>
      </c>
      <c r="Q81">
        <v>0</v>
      </c>
      <c r="R81">
        <v>0</v>
      </c>
      <c r="S81">
        <v>0</v>
      </c>
      <c r="T81">
        <v>0</v>
      </c>
      <c r="U81">
        <v>1</v>
      </c>
      <c r="V81">
        <v>0</v>
      </c>
      <c r="W81">
        <v>1</v>
      </c>
      <c r="X81">
        <v>0</v>
      </c>
      <c r="Y81">
        <v>0</v>
      </c>
    </row>
    <row r="82" spans="1:25">
      <c r="A82">
        <v>3</v>
      </c>
      <c r="B82">
        <v>3</v>
      </c>
      <c r="C82" t="s">
        <v>180</v>
      </c>
      <c r="D82">
        <v>92.5</v>
      </c>
      <c r="E82">
        <v>7.5</v>
      </c>
      <c r="F82">
        <v>0</v>
      </c>
      <c r="G82">
        <v>5.7</v>
      </c>
      <c r="H82" s="5">
        <v>90.6</v>
      </c>
      <c r="I82" s="5">
        <v>0.91500000000000004</v>
      </c>
      <c r="J82" t="s">
        <v>132</v>
      </c>
      <c r="K82" t="s">
        <v>232</v>
      </c>
      <c r="L82">
        <v>4</v>
      </c>
      <c r="M82">
        <v>0</v>
      </c>
      <c r="N82">
        <v>1</v>
      </c>
      <c r="O82">
        <v>2</v>
      </c>
      <c r="P82">
        <v>0</v>
      </c>
      <c r="Q82">
        <v>0</v>
      </c>
      <c r="R82">
        <v>0</v>
      </c>
      <c r="S82">
        <v>0</v>
      </c>
      <c r="T82">
        <v>0</v>
      </c>
      <c r="U82">
        <v>0</v>
      </c>
      <c r="V82">
        <v>0</v>
      </c>
      <c r="W82">
        <v>0</v>
      </c>
      <c r="X82">
        <v>0</v>
      </c>
      <c r="Y82">
        <v>0</v>
      </c>
    </row>
    <row r="83" spans="1:25">
      <c r="A83">
        <v>3</v>
      </c>
      <c r="B83">
        <v>3</v>
      </c>
      <c r="C83" t="s">
        <v>180</v>
      </c>
      <c r="D83">
        <v>49.9</v>
      </c>
      <c r="E83">
        <v>37.200000000000003</v>
      </c>
      <c r="F83">
        <v>12.9</v>
      </c>
      <c r="G83">
        <v>7.35</v>
      </c>
      <c r="H83" s="5">
        <v>69.5</v>
      </c>
      <c r="I83">
        <v>3.18</v>
      </c>
      <c r="J83" t="s">
        <v>216</v>
      </c>
      <c r="K83" t="s">
        <v>233</v>
      </c>
      <c r="L83">
        <v>4</v>
      </c>
      <c r="M83">
        <v>0</v>
      </c>
      <c r="N83">
        <v>0</v>
      </c>
      <c r="O83">
        <v>3</v>
      </c>
      <c r="P83">
        <v>0</v>
      </c>
      <c r="Q83">
        <v>0</v>
      </c>
      <c r="R83">
        <v>0</v>
      </c>
      <c r="S83">
        <v>0</v>
      </c>
      <c r="T83">
        <v>0</v>
      </c>
      <c r="U83">
        <v>0</v>
      </c>
      <c r="V83">
        <v>0</v>
      </c>
      <c r="W83">
        <v>1</v>
      </c>
      <c r="X83">
        <v>0</v>
      </c>
      <c r="Y83">
        <v>0</v>
      </c>
    </row>
    <row r="84" spans="1:25">
      <c r="A84">
        <v>4</v>
      </c>
      <c r="B84">
        <v>4</v>
      </c>
      <c r="C84" t="s">
        <v>180</v>
      </c>
      <c r="D84">
        <v>44.2</v>
      </c>
      <c r="E84">
        <v>44</v>
      </c>
      <c r="F84">
        <v>11.8</v>
      </c>
      <c r="G84">
        <v>7.5</v>
      </c>
      <c r="H84" s="5">
        <v>59.7</v>
      </c>
      <c r="I84" s="5">
        <v>1.0049999999999999</v>
      </c>
      <c r="J84" t="s">
        <v>216</v>
      </c>
      <c r="K84" t="s">
        <v>232</v>
      </c>
      <c r="L84">
        <v>4</v>
      </c>
      <c r="M84">
        <v>0</v>
      </c>
      <c r="N84">
        <v>0</v>
      </c>
      <c r="O84">
        <v>0</v>
      </c>
      <c r="P84">
        <v>3</v>
      </c>
      <c r="Q84">
        <v>0</v>
      </c>
      <c r="R84">
        <v>0</v>
      </c>
      <c r="S84">
        <v>0</v>
      </c>
      <c r="T84">
        <v>0</v>
      </c>
      <c r="U84">
        <v>3</v>
      </c>
      <c r="V84">
        <v>0</v>
      </c>
      <c r="W84">
        <v>2</v>
      </c>
      <c r="X84">
        <v>0</v>
      </c>
      <c r="Y84">
        <v>0</v>
      </c>
    </row>
    <row r="85" spans="1:25">
      <c r="A85">
        <v>4</v>
      </c>
      <c r="B85">
        <v>4</v>
      </c>
      <c r="C85" t="s">
        <v>180</v>
      </c>
      <c r="D85">
        <v>60.1</v>
      </c>
      <c r="E85">
        <v>28.1</v>
      </c>
      <c r="F85">
        <v>11.8</v>
      </c>
      <c r="G85">
        <v>4.8</v>
      </c>
      <c r="H85" s="5">
        <v>50.1</v>
      </c>
      <c r="I85" s="5">
        <v>0.66</v>
      </c>
      <c r="J85" t="s">
        <v>176</v>
      </c>
      <c r="K85" t="s">
        <v>232</v>
      </c>
      <c r="L85">
        <v>4</v>
      </c>
      <c r="M85">
        <v>0</v>
      </c>
      <c r="N85">
        <v>0</v>
      </c>
      <c r="O85">
        <v>0</v>
      </c>
      <c r="P85">
        <v>3</v>
      </c>
      <c r="Q85">
        <v>0</v>
      </c>
      <c r="R85">
        <v>0</v>
      </c>
      <c r="S85">
        <v>0</v>
      </c>
      <c r="T85">
        <v>0</v>
      </c>
      <c r="U85">
        <v>4</v>
      </c>
      <c r="V85">
        <v>0</v>
      </c>
      <c r="W85">
        <v>1</v>
      </c>
      <c r="X85">
        <v>0</v>
      </c>
      <c r="Y85">
        <v>0</v>
      </c>
    </row>
    <row r="86" spans="1:25">
      <c r="A86">
        <v>4</v>
      </c>
      <c r="B86">
        <v>5</v>
      </c>
      <c r="C86" t="s">
        <v>180</v>
      </c>
      <c r="D86">
        <v>72.3</v>
      </c>
      <c r="E86">
        <v>22.9</v>
      </c>
      <c r="F86">
        <v>6.8</v>
      </c>
      <c r="G86">
        <v>6.85</v>
      </c>
      <c r="H86" s="5">
        <v>51.3</v>
      </c>
      <c r="I86" s="5">
        <v>0.495</v>
      </c>
      <c r="J86" t="s">
        <v>132</v>
      </c>
      <c r="K86" t="s">
        <v>232</v>
      </c>
      <c r="L86">
        <v>3</v>
      </c>
      <c r="M86">
        <v>2</v>
      </c>
      <c r="N86">
        <v>0</v>
      </c>
      <c r="O86">
        <v>4</v>
      </c>
      <c r="P86">
        <v>0</v>
      </c>
      <c r="Q86">
        <v>0</v>
      </c>
      <c r="R86">
        <v>0</v>
      </c>
      <c r="S86">
        <v>0</v>
      </c>
      <c r="T86">
        <v>0</v>
      </c>
      <c r="U86">
        <v>4</v>
      </c>
      <c r="V86">
        <v>0</v>
      </c>
      <c r="W86">
        <v>0</v>
      </c>
      <c r="X86">
        <v>0</v>
      </c>
      <c r="Y86">
        <v>0</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AM84"/>
  <sheetViews>
    <sheetView topLeftCell="A43" zoomScale="77" zoomScaleNormal="77" zoomScalePageLayoutView="77" workbookViewId="0">
      <selection activeCell="Z46" sqref="Z46"/>
    </sheetView>
  </sheetViews>
  <sheetFormatPr baseColWidth="10" defaultColWidth="11.5" defaultRowHeight="14" x14ac:dyDescent="0"/>
  <cols>
    <col min="1" max="1" width="7.5" style="5" bestFit="1" customWidth="1"/>
    <col min="2" max="17" width="11.5" style="5"/>
    <col min="18" max="19" width="7.1640625" style="5" customWidth="1"/>
    <col min="20" max="20" width="6.5" style="5" customWidth="1"/>
    <col min="21" max="21" width="5.6640625" style="5" customWidth="1"/>
    <col min="22" max="22" width="6.1640625" style="5" customWidth="1"/>
    <col min="23" max="23" width="8.5" style="5" bestFit="1" customWidth="1"/>
    <col min="24" max="24" width="8.6640625" style="5" bestFit="1" customWidth="1"/>
    <col min="25" max="25" width="6.83203125" style="5" customWidth="1"/>
    <col min="26" max="26" width="8.1640625" style="5" customWidth="1"/>
    <col min="27" max="28" width="6.5" style="5" customWidth="1"/>
    <col min="29" max="29" width="8.1640625" style="5" customWidth="1"/>
    <col min="30" max="32" width="11.5" style="5"/>
    <col min="33" max="33" width="14.5" style="5" customWidth="1"/>
    <col min="34" max="34" width="17.33203125" style="5" customWidth="1"/>
    <col min="35" max="35" width="16" style="5" customWidth="1"/>
    <col min="36" max="36" width="16.83203125" style="5" customWidth="1"/>
    <col min="37" max="37" width="13.33203125" style="5" customWidth="1"/>
    <col min="38" max="38" width="20.6640625" style="5" customWidth="1"/>
    <col min="39" max="39" width="17.33203125" style="5" bestFit="1" customWidth="1"/>
    <col min="40" max="40" width="17" style="5" customWidth="1"/>
    <col min="41" max="16384" width="11.5" style="5"/>
  </cols>
  <sheetData>
    <row r="1" spans="1:39">
      <c r="A1" s="5" t="s">
        <v>166</v>
      </c>
      <c r="B1" s="5" t="s">
        <v>217</v>
      </c>
      <c r="C1" s="5" t="s">
        <v>167</v>
      </c>
      <c r="D1" s="5" t="s">
        <v>168</v>
      </c>
      <c r="E1" s="5" t="s">
        <v>169</v>
      </c>
      <c r="F1" s="5" t="s">
        <v>170</v>
      </c>
      <c r="G1" s="5" t="s">
        <v>165</v>
      </c>
      <c r="H1" s="5" t="s">
        <v>171</v>
      </c>
      <c r="I1" s="5" t="s">
        <v>172</v>
      </c>
      <c r="J1" s="5" t="s">
        <v>240</v>
      </c>
      <c r="K1" s="5" t="s">
        <v>241</v>
      </c>
      <c r="L1" s="5" t="s">
        <v>242</v>
      </c>
      <c r="M1" s="5" t="s">
        <v>243</v>
      </c>
      <c r="N1" s="5" t="s">
        <v>244</v>
      </c>
      <c r="O1" s="5" t="s">
        <v>245</v>
      </c>
      <c r="P1" s="5" t="s">
        <v>173</v>
      </c>
      <c r="Q1" s="5" t="s">
        <v>174</v>
      </c>
      <c r="R1" s="5" t="s">
        <v>218</v>
      </c>
      <c r="S1" s="5" t="s">
        <v>231</v>
      </c>
      <c r="T1" s="5" t="s">
        <v>221</v>
      </c>
      <c r="U1" s="5" t="s">
        <v>219</v>
      </c>
      <c r="V1" s="5" t="s">
        <v>220</v>
      </c>
      <c r="W1" s="5" t="s">
        <v>225</v>
      </c>
      <c r="X1" s="5" t="s">
        <v>224</v>
      </c>
      <c r="Y1" s="5" t="s">
        <v>229</v>
      </c>
      <c r="Z1" s="5" t="s">
        <v>230</v>
      </c>
      <c r="AA1" s="5" t="s">
        <v>226</v>
      </c>
      <c r="AB1" s="5" t="s">
        <v>227</v>
      </c>
      <c r="AC1" s="5" t="s">
        <v>228</v>
      </c>
      <c r="AD1" s="5" t="s">
        <v>237</v>
      </c>
      <c r="AE1" s="5" t="s">
        <v>227</v>
      </c>
      <c r="AH1" s="5" t="s">
        <v>246</v>
      </c>
    </row>
    <row r="2" spans="1:39">
      <c r="A2" s="5">
        <v>0</v>
      </c>
      <c r="B2" s="5">
        <v>0</v>
      </c>
      <c r="C2" s="5" t="s">
        <v>175</v>
      </c>
      <c r="D2" s="5">
        <v>85.3</v>
      </c>
      <c r="E2" s="5">
        <v>9.98</v>
      </c>
      <c r="F2" s="5">
        <v>4.72</v>
      </c>
      <c r="G2" s="5">
        <v>4.82</v>
      </c>
      <c r="H2" s="5">
        <v>37.200000000000003</v>
      </c>
      <c r="I2" s="5">
        <v>0.48</v>
      </c>
      <c r="J2" s="5">
        <f t="shared" ref="J2:J65" si="0">(D2-$D$81)/$D$82</f>
        <v>0.87894468173538542</v>
      </c>
      <c r="K2" s="5">
        <f t="shared" ref="K2:K65" si="1">(E2-$E$81)/$E$82</f>
        <v>-0.93119098852585658</v>
      </c>
      <c r="L2" s="5">
        <f t="shared" ref="L2:L65" si="2">(F2-$F$81)/$F$82</f>
        <v>-0.54202152766148448</v>
      </c>
      <c r="M2" s="5">
        <f t="shared" ref="M2:M65" si="3">(G2-$G$81)/$G$82</f>
        <v>-1.1925531839815717</v>
      </c>
      <c r="N2" s="5">
        <f t="shared" ref="N2:N65" si="4">(H2-$H$81)/$H$82</f>
        <v>-1.1146131193344191</v>
      </c>
      <c r="O2" s="5">
        <f t="shared" ref="O2:O65" si="5">(I2-$I$81)/$I$82</f>
        <v>-0.51449821477608182</v>
      </c>
      <c r="P2" s="5" t="s">
        <v>176</v>
      </c>
      <c r="Q2" s="5" t="s">
        <v>181</v>
      </c>
      <c r="R2" s="5">
        <v>0</v>
      </c>
      <c r="S2" s="5">
        <v>0</v>
      </c>
      <c r="T2" s="5">
        <v>0</v>
      </c>
      <c r="U2" s="5">
        <v>0</v>
      </c>
      <c r="V2" s="5">
        <v>0</v>
      </c>
      <c r="W2" s="5">
        <v>0</v>
      </c>
      <c r="X2" s="5">
        <v>0</v>
      </c>
      <c r="Y2" s="5">
        <v>0</v>
      </c>
      <c r="Z2" s="5">
        <v>0</v>
      </c>
      <c r="AA2" s="5">
        <v>0</v>
      </c>
      <c r="AB2" s="5">
        <v>0</v>
      </c>
      <c r="AC2" s="5">
        <v>0</v>
      </c>
      <c r="AD2" s="5">
        <v>0</v>
      </c>
      <c r="AE2" s="5">
        <v>0</v>
      </c>
      <c r="AG2" s="5" t="s">
        <v>247</v>
      </c>
      <c r="AH2" s="5" t="s">
        <v>248</v>
      </c>
      <c r="AI2" s="5" t="s">
        <v>249</v>
      </c>
      <c r="AJ2" s="5" t="s">
        <v>250</v>
      </c>
      <c r="AK2" s="5" t="s">
        <v>251</v>
      </c>
      <c r="AL2" s="5" t="s">
        <v>252</v>
      </c>
      <c r="AM2" s="5" t="s">
        <v>253</v>
      </c>
    </row>
    <row r="3" spans="1:39">
      <c r="A3" s="5">
        <v>0</v>
      </c>
      <c r="B3" s="5">
        <v>0</v>
      </c>
      <c r="C3" s="5" t="s">
        <v>175</v>
      </c>
      <c r="D3" s="5">
        <v>45.5</v>
      </c>
      <c r="E3" s="5">
        <v>51.9</v>
      </c>
      <c r="F3" s="5">
        <v>2.56</v>
      </c>
      <c r="G3" s="5">
        <v>4.3499999999999996</v>
      </c>
      <c r="H3" s="5">
        <v>56.2</v>
      </c>
      <c r="I3" s="5">
        <v>0.66</v>
      </c>
      <c r="J3" s="5">
        <f t="shared" si="0"/>
        <v>-1.2928257452291709</v>
      </c>
      <c r="K3" s="5">
        <f t="shared" si="1"/>
        <v>2.158578840124747</v>
      </c>
      <c r="L3" s="5">
        <f t="shared" si="2"/>
        <v>-0.86379495335086576</v>
      </c>
      <c r="M3" s="5">
        <f t="shared" si="3"/>
        <v>-1.5881884566873965</v>
      </c>
      <c r="N3" s="5">
        <f t="shared" si="4"/>
        <v>-0.10845826479931991</v>
      </c>
      <c r="O3" s="5">
        <f t="shared" si="5"/>
        <v>-0.21728645762155283</v>
      </c>
      <c r="P3" s="5" t="s">
        <v>176</v>
      </c>
      <c r="Q3" s="5" t="s">
        <v>181</v>
      </c>
      <c r="R3" s="5">
        <v>0</v>
      </c>
      <c r="S3" s="5">
        <v>0</v>
      </c>
      <c r="T3" s="5">
        <v>0</v>
      </c>
      <c r="U3" s="5">
        <v>0</v>
      </c>
      <c r="V3" s="5">
        <v>0</v>
      </c>
      <c r="W3" s="5">
        <v>0</v>
      </c>
      <c r="X3" s="5">
        <v>0</v>
      </c>
      <c r="Y3" s="5">
        <v>0</v>
      </c>
      <c r="Z3" s="5">
        <v>0</v>
      </c>
      <c r="AA3" s="5">
        <v>0</v>
      </c>
      <c r="AB3" s="5">
        <v>0</v>
      </c>
      <c r="AC3" s="5">
        <v>0</v>
      </c>
      <c r="AD3" s="5">
        <v>0</v>
      </c>
      <c r="AE3" s="5">
        <v>0</v>
      </c>
      <c r="AG3" s="8" t="s">
        <v>216</v>
      </c>
      <c r="AH3" s="9">
        <v>61.665217391304353</v>
      </c>
      <c r="AI3" s="9">
        <v>28.569565217391304</v>
      </c>
      <c r="AJ3" s="9">
        <v>10.240869565217391</v>
      </c>
      <c r="AK3" s="9">
        <v>6.8543478260869559</v>
      </c>
      <c r="AL3" s="9">
        <v>66.704347826086959</v>
      </c>
      <c r="AM3" s="9">
        <v>1.1347826086956523</v>
      </c>
    </row>
    <row r="4" spans="1:39">
      <c r="A4" s="5">
        <v>0</v>
      </c>
      <c r="B4" s="5">
        <v>0</v>
      </c>
      <c r="C4" s="5" t="s">
        <v>175</v>
      </c>
      <c r="D4" s="5">
        <v>90.8</v>
      </c>
      <c r="E4" s="5">
        <v>8.1</v>
      </c>
      <c r="F4" s="5">
        <v>1.1200000000000001</v>
      </c>
      <c r="G4" s="5">
        <v>5.5</v>
      </c>
      <c r="H4" s="5">
        <v>42.2</v>
      </c>
      <c r="I4" s="5">
        <v>0.40500000000000003</v>
      </c>
      <c r="J4" s="5">
        <f t="shared" si="0"/>
        <v>1.1790637105872714</v>
      </c>
      <c r="K4" s="5">
        <f t="shared" si="1"/>
        <v>-1.0697589102306069</v>
      </c>
      <c r="L4" s="5">
        <f t="shared" si="2"/>
        <v>-1.0783105704771199</v>
      </c>
      <c r="M4" s="5">
        <f t="shared" si="3"/>
        <v>-0.62014470432208169</v>
      </c>
      <c r="N4" s="5">
        <f t="shared" si="4"/>
        <v>-0.84983552603570878</v>
      </c>
      <c r="O4" s="5">
        <f t="shared" si="5"/>
        <v>-0.6383364469238022</v>
      </c>
      <c r="P4" s="5" t="s">
        <v>176</v>
      </c>
      <c r="Q4" s="5" t="s">
        <v>181</v>
      </c>
      <c r="R4" s="5">
        <v>0</v>
      </c>
      <c r="S4" s="5">
        <v>0</v>
      </c>
      <c r="T4" s="5">
        <v>0</v>
      </c>
      <c r="U4" s="5">
        <v>0</v>
      </c>
      <c r="V4" s="5">
        <v>0</v>
      </c>
      <c r="W4" s="5">
        <v>0</v>
      </c>
      <c r="X4" s="5">
        <v>0</v>
      </c>
      <c r="Y4" s="5">
        <v>0</v>
      </c>
      <c r="Z4" s="5">
        <v>0</v>
      </c>
      <c r="AA4" s="5">
        <v>0</v>
      </c>
      <c r="AB4" s="5">
        <v>0</v>
      </c>
      <c r="AC4" s="5">
        <v>0</v>
      </c>
      <c r="AD4" s="5">
        <v>0</v>
      </c>
      <c r="AE4" s="5">
        <v>0</v>
      </c>
      <c r="AG4" s="10" t="s">
        <v>232</v>
      </c>
      <c r="AH4" s="9">
        <v>68.799999999999983</v>
      </c>
      <c r="AI4" s="9">
        <v>24.3</v>
      </c>
      <c r="AJ4" s="9">
        <v>7.1</v>
      </c>
      <c r="AK4" s="9">
        <v>7.44</v>
      </c>
      <c r="AL4" s="9">
        <v>72.679999999999993</v>
      </c>
      <c r="AM4" s="9">
        <v>1.1259999999999999</v>
      </c>
    </row>
    <row r="5" spans="1:39">
      <c r="A5" s="5">
        <v>0</v>
      </c>
      <c r="B5" s="5">
        <v>0</v>
      </c>
      <c r="C5" s="5" t="s">
        <v>175</v>
      </c>
      <c r="D5" s="5">
        <v>92.1</v>
      </c>
      <c r="E5" s="5">
        <v>4</v>
      </c>
      <c r="F5" s="5">
        <v>3.85</v>
      </c>
      <c r="G5" s="5">
        <v>4.55</v>
      </c>
      <c r="H5" s="5">
        <v>44.3</v>
      </c>
      <c r="I5" s="5">
        <v>0.52500000000000002</v>
      </c>
      <c r="J5" s="5">
        <f t="shared" si="0"/>
        <v>1.2500009355886261</v>
      </c>
      <c r="K5" s="5">
        <f t="shared" si="1"/>
        <v>-1.3719549096930943</v>
      </c>
      <c r="L5" s="5">
        <f t="shared" si="2"/>
        <v>-0.6716247130085965</v>
      </c>
      <c r="M5" s="5">
        <f t="shared" si="3"/>
        <v>-1.4198330214934285</v>
      </c>
      <c r="N5" s="5">
        <f t="shared" si="4"/>
        <v>-0.73862893685025077</v>
      </c>
      <c r="O5" s="5">
        <f t="shared" si="5"/>
        <v>-0.44019527548744958</v>
      </c>
      <c r="P5" s="5" t="s">
        <v>176</v>
      </c>
      <c r="Q5" s="5" t="s">
        <v>181</v>
      </c>
      <c r="R5" s="5">
        <v>0</v>
      </c>
      <c r="S5" s="5">
        <v>0</v>
      </c>
      <c r="T5" s="5">
        <v>0</v>
      </c>
      <c r="U5" s="5">
        <v>0</v>
      </c>
      <c r="V5" s="5">
        <v>0</v>
      </c>
      <c r="W5" s="5">
        <v>0</v>
      </c>
      <c r="X5" s="5">
        <v>0</v>
      </c>
      <c r="Y5" s="5">
        <v>0</v>
      </c>
      <c r="Z5" s="5">
        <v>0</v>
      </c>
      <c r="AA5" s="5">
        <v>0</v>
      </c>
      <c r="AB5" s="5">
        <v>0</v>
      </c>
      <c r="AC5" s="5">
        <v>0</v>
      </c>
      <c r="AD5" s="5">
        <v>0</v>
      </c>
      <c r="AE5" s="5">
        <v>0</v>
      </c>
      <c r="AG5" s="10" t="s">
        <v>181</v>
      </c>
      <c r="AH5" s="9">
        <v>56.73846153846155</v>
      </c>
      <c r="AI5" s="9">
        <v>31.646153846153847</v>
      </c>
      <c r="AJ5" s="9">
        <v>12.378461538461538</v>
      </c>
      <c r="AK5" s="9">
        <v>6.7346153846153829</v>
      </c>
      <c r="AL5" s="9">
        <v>64.946153846153848</v>
      </c>
      <c r="AM5" s="9">
        <v>0.91846153846153866</v>
      </c>
    </row>
    <row r="6" spans="1:39">
      <c r="A6" s="5">
        <v>0</v>
      </c>
      <c r="B6" s="5">
        <v>0</v>
      </c>
      <c r="C6" s="5" t="s">
        <v>175</v>
      </c>
      <c r="D6" s="5">
        <v>83.6</v>
      </c>
      <c r="E6" s="5">
        <v>13.6</v>
      </c>
      <c r="F6" s="5">
        <v>3.4</v>
      </c>
      <c r="G6" s="5">
        <v>7.1</v>
      </c>
      <c r="H6" s="5">
        <v>46.5</v>
      </c>
      <c r="I6" s="5">
        <v>0.52300000000000002</v>
      </c>
      <c r="J6" s="5">
        <f t="shared" si="0"/>
        <v>0.78618061827207508</v>
      </c>
      <c r="K6" s="5">
        <f t="shared" si="1"/>
        <v>-0.66437403290287989</v>
      </c>
      <c r="L6" s="5">
        <f t="shared" si="2"/>
        <v>-0.73866084336055082</v>
      </c>
      <c r="M6" s="5">
        <f t="shared" si="3"/>
        <v>0.72669877722965981</v>
      </c>
      <c r="N6" s="5">
        <f t="shared" si="4"/>
        <v>-0.62212679579881802</v>
      </c>
      <c r="O6" s="5">
        <f t="shared" si="5"/>
        <v>-0.44349762834472212</v>
      </c>
      <c r="P6" s="5" t="s">
        <v>176</v>
      </c>
      <c r="Q6" s="5" t="s">
        <v>181</v>
      </c>
      <c r="R6" s="5">
        <v>0</v>
      </c>
      <c r="S6" s="5">
        <v>0</v>
      </c>
      <c r="T6" s="5">
        <v>0</v>
      </c>
      <c r="U6" s="5">
        <v>0</v>
      </c>
      <c r="V6" s="5">
        <v>0</v>
      </c>
      <c r="W6" s="5">
        <v>0</v>
      </c>
      <c r="X6" s="5">
        <v>0</v>
      </c>
      <c r="Y6" s="5">
        <v>0</v>
      </c>
      <c r="Z6" s="5">
        <v>0</v>
      </c>
      <c r="AA6" s="5">
        <v>0</v>
      </c>
      <c r="AB6" s="5">
        <v>0</v>
      </c>
      <c r="AC6" s="5">
        <v>0</v>
      </c>
      <c r="AD6" s="5">
        <v>0</v>
      </c>
      <c r="AE6" s="5">
        <v>0</v>
      </c>
      <c r="AG6" s="10" t="s">
        <v>182</v>
      </c>
      <c r="AH6" s="9">
        <v>72.8</v>
      </c>
      <c r="AI6" s="9">
        <v>22.1</v>
      </c>
      <c r="AJ6" s="9">
        <v>5.0999999999999996</v>
      </c>
      <c r="AK6" s="9">
        <v>6.2</v>
      </c>
      <c r="AL6" s="9">
        <v>54.2</v>
      </c>
      <c r="AM6" s="9">
        <v>0.48</v>
      </c>
    </row>
    <row r="7" spans="1:39">
      <c r="A7" s="5">
        <v>0</v>
      </c>
      <c r="B7" s="5">
        <v>0</v>
      </c>
      <c r="C7" s="5" t="s">
        <v>175</v>
      </c>
      <c r="D7" s="5">
        <v>85.6</v>
      </c>
      <c r="E7" s="5">
        <v>11.1</v>
      </c>
      <c r="F7" s="5">
        <v>3.4</v>
      </c>
      <c r="G7" s="5">
        <v>4.9000000000000004</v>
      </c>
      <c r="H7" s="5">
        <v>39.299999999999997</v>
      </c>
      <c r="I7" s="5">
        <v>0.3</v>
      </c>
      <c r="J7" s="5">
        <f t="shared" si="0"/>
        <v>0.89531481058185181</v>
      </c>
      <c r="K7" s="5">
        <f t="shared" si="1"/>
        <v>-0.84863988623366493</v>
      </c>
      <c r="L7" s="5">
        <f t="shared" si="2"/>
        <v>-0.73866084336055082</v>
      </c>
      <c r="M7" s="5">
        <f t="shared" si="3"/>
        <v>-1.1252110099039847</v>
      </c>
      <c r="N7" s="5">
        <f t="shared" si="4"/>
        <v>-1.003406530148961</v>
      </c>
      <c r="O7" s="5">
        <f t="shared" si="5"/>
        <v>-0.81170997193061079</v>
      </c>
      <c r="P7" s="5" t="s">
        <v>176</v>
      </c>
      <c r="Q7" s="5" t="s">
        <v>181</v>
      </c>
      <c r="R7" s="5">
        <v>0</v>
      </c>
      <c r="S7" s="5">
        <v>0</v>
      </c>
      <c r="T7" s="5">
        <v>0</v>
      </c>
      <c r="U7" s="5">
        <v>0</v>
      </c>
      <c r="V7" s="5">
        <v>0</v>
      </c>
      <c r="W7" s="5">
        <v>0</v>
      </c>
      <c r="X7" s="5">
        <v>0</v>
      </c>
      <c r="Y7" s="5">
        <v>0</v>
      </c>
      <c r="Z7" s="5">
        <v>0</v>
      </c>
      <c r="AA7" s="5">
        <v>0</v>
      </c>
      <c r="AB7" s="5">
        <v>0</v>
      </c>
      <c r="AC7" s="5">
        <v>0</v>
      </c>
      <c r="AD7" s="5">
        <v>0</v>
      </c>
      <c r="AE7" s="5">
        <v>0</v>
      </c>
      <c r="AG7" s="10" t="s">
        <v>123</v>
      </c>
      <c r="AH7" s="9">
        <v>60.5</v>
      </c>
      <c r="AI7" s="9">
        <v>31</v>
      </c>
      <c r="AJ7" s="9">
        <v>8.5</v>
      </c>
      <c r="AK7" s="9">
        <v>5.3</v>
      </c>
      <c r="AL7" s="9">
        <v>41.2</v>
      </c>
      <c r="AM7" s="9">
        <v>0.55000000000000004</v>
      </c>
    </row>
    <row r="8" spans="1:39">
      <c r="A8" s="5">
        <v>0</v>
      </c>
      <c r="B8" s="5">
        <v>0</v>
      </c>
      <c r="C8" s="5" t="s">
        <v>175</v>
      </c>
      <c r="D8" s="5">
        <v>85.4</v>
      </c>
      <c r="E8" s="5">
        <v>8.9</v>
      </c>
      <c r="F8" s="5">
        <v>5.72</v>
      </c>
      <c r="G8" s="5">
        <v>4</v>
      </c>
      <c r="H8" s="5">
        <v>47.3</v>
      </c>
      <c r="I8" s="5">
        <v>0.69</v>
      </c>
      <c r="J8" s="5">
        <f t="shared" si="0"/>
        <v>0.8844013913508747</v>
      </c>
      <c r="K8" s="5">
        <f t="shared" si="1"/>
        <v>-1.0107938371647558</v>
      </c>
      <c r="L8" s="5">
        <f t="shared" si="2"/>
        <v>-0.39305234910158576</v>
      </c>
      <c r="M8" s="5">
        <f t="shared" si="3"/>
        <v>-1.8828104682768396</v>
      </c>
      <c r="N8" s="5">
        <f t="shared" si="4"/>
        <v>-0.57976238087102461</v>
      </c>
      <c r="O8" s="5">
        <f t="shared" si="5"/>
        <v>-0.16775116476246482</v>
      </c>
      <c r="P8" s="5" t="s">
        <v>176</v>
      </c>
      <c r="Q8" s="5" t="s">
        <v>181</v>
      </c>
      <c r="R8" s="5">
        <v>0</v>
      </c>
      <c r="S8" s="5">
        <v>0</v>
      </c>
      <c r="T8" s="5">
        <v>0</v>
      </c>
      <c r="U8" s="5">
        <v>0</v>
      </c>
      <c r="V8" s="5">
        <v>0</v>
      </c>
      <c r="W8" s="5">
        <v>0</v>
      </c>
      <c r="X8" s="5">
        <v>0</v>
      </c>
      <c r="Y8" s="5">
        <v>0</v>
      </c>
      <c r="Z8" s="5">
        <v>0</v>
      </c>
      <c r="AA8" s="5">
        <v>0</v>
      </c>
      <c r="AB8" s="5">
        <v>0</v>
      </c>
      <c r="AC8" s="5">
        <v>0</v>
      </c>
      <c r="AD8" s="5">
        <v>0</v>
      </c>
      <c r="AE8" s="5">
        <v>0</v>
      </c>
      <c r="AG8" s="10" t="s">
        <v>233</v>
      </c>
      <c r="AH8" s="9">
        <v>67.8</v>
      </c>
      <c r="AI8" s="9">
        <v>23.7</v>
      </c>
      <c r="AJ8" s="9">
        <v>8.5066666666666677</v>
      </c>
      <c r="AK8" s="9">
        <v>7.1333333333333329</v>
      </c>
      <c r="AL8" s="9">
        <v>77.033333333333346</v>
      </c>
      <c r="AM8" s="9">
        <v>2.5</v>
      </c>
    </row>
    <row r="9" spans="1:39">
      <c r="A9" s="5">
        <v>1</v>
      </c>
      <c r="B9" s="5">
        <v>1</v>
      </c>
      <c r="C9" s="5" t="s">
        <v>177</v>
      </c>
      <c r="D9" s="5">
        <v>61.8</v>
      </c>
      <c r="E9" s="5">
        <v>22.7</v>
      </c>
      <c r="F9" s="5">
        <v>15.5</v>
      </c>
      <c r="G9" s="5">
        <v>6.2</v>
      </c>
      <c r="H9" s="5">
        <v>72.3</v>
      </c>
      <c r="I9" s="5">
        <v>1.0649999999999999</v>
      </c>
      <c r="J9" s="5">
        <f t="shared" si="0"/>
        <v>-0.40338207790449099</v>
      </c>
      <c r="K9" s="5">
        <f t="shared" si="1"/>
        <v>6.3536732211776159E-3</v>
      </c>
      <c r="L9" s="5">
        <f t="shared" si="2"/>
        <v>1.0638662172142241</v>
      </c>
      <c r="M9" s="5">
        <f t="shared" si="3"/>
        <v>-3.0900681143194528E-2</v>
      </c>
      <c r="N9" s="5">
        <f t="shared" si="4"/>
        <v>0.74412558562252695</v>
      </c>
      <c r="O9" s="5">
        <f t="shared" si="5"/>
        <v>0.45143999597613715</v>
      </c>
      <c r="P9" s="5" t="s">
        <v>176</v>
      </c>
      <c r="Q9" s="5" t="s">
        <v>181</v>
      </c>
      <c r="R9" s="5">
        <v>2</v>
      </c>
      <c r="S9" s="5">
        <v>0</v>
      </c>
      <c r="T9" s="5">
        <v>0</v>
      </c>
      <c r="U9" s="5">
        <v>0</v>
      </c>
      <c r="V9" s="5">
        <v>0</v>
      </c>
      <c r="W9" s="5">
        <v>0</v>
      </c>
      <c r="X9" s="5">
        <v>0</v>
      </c>
      <c r="Y9" s="5">
        <v>0</v>
      </c>
      <c r="Z9" s="5">
        <v>0</v>
      </c>
      <c r="AA9" s="5">
        <v>0</v>
      </c>
      <c r="AB9" s="5">
        <v>0</v>
      </c>
      <c r="AC9" s="5">
        <v>0</v>
      </c>
      <c r="AD9" s="5">
        <v>0</v>
      </c>
      <c r="AE9" s="5">
        <v>0</v>
      </c>
      <c r="AG9" s="8" t="s">
        <v>132</v>
      </c>
      <c r="AH9" s="9">
        <v>85.533333333333346</v>
      </c>
      <c r="AI9" s="9">
        <v>11.854999999999999</v>
      </c>
      <c r="AJ9" s="9">
        <v>2.9499999999999997</v>
      </c>
      <c r="AK9" s="9">
        <v>6.833333333333333</v>
      </c>
      <c r="AL9" s="9">
        <v>58.65</v>
      </c>
      <c r="AM9" s="9">
        <v>0.52500000000000002</v>
      </c>
    </row>
    <row r="10" spans="1:39">
      <c r="A10" s="5">
        <v>1</v>
      </c>
      <c r="B10" s="5">
        <v>1</v>
      </c>
      <c r="C10" s="5" t="s">
        <v>177</v>
      </c>
      <c r="D10" s="5">
        <v>72.900000000000006</v>
      </c>
      <c r="E10" s="5">
        <v>19.8</v>
      </c>
      <c r="F10" s="5">
        <v>7.12</v>
      </c>
      <c r="G10" s="5">
        <v>4.72</v>
      </c>
      <c r="H10" s="5">
        <v>41</v>
      </c>
      <c r="I10" s="5">
        <v>0.48</v>
      </c>
      <c r="J10" s="5">
        <f t="shared" si="0"/>
        <v>0.20231268941477026</v>
      </c>
      <c r="K10" s="5">
        <f t="shared" si="1"/>
        <v>-0.20739471664253292</v>
      </c>
      <c r="L10" s="5">
        <f t="shared" si="2"/>
        <v>-0.18449549911772745</v>
      </c>
      <c r="M10" s="5">
        <f t="shared" si="3"/>
        <v>-1.276730901578556</v>
      </c>
      <c r="N10" s="5">
        <f t="shared" si="4"/>
        <v>-0.9133821484273994</v>
      </c>
      <c r="O10" s="5">
        <f t="shared" si="5"/>
        <v>-0.51449821477608182</v>
      </c>
      <c r="P10" s="5" t="s">
        <v>176</v>
      </c>
      <c r="Q10" s="5" t="s">
        <v>181</v>
      </c>
      <c r="R10" s="5">
        <v>3</v>
      </c>
      <c r="S10" s="5">
        <v>0</v>
      </c>
      <c r="T10" s="5">
        <v>0</v>
      </c>
      <c r="U10" s="5">
        <v>0</v>
      </c>
      <c r="V10" s="5">
        <v>0</v>
      </c>
      <c r="W10" s="5">
        <v>0</v>
      </c>
      <c r="X10" s="5">
        <v>0</v>
      </c>
      <c r="Y10" s="5">
        <v>0</v>
      </c>
      <c r="Z10" s="5">
        <v>0</v>
      </c>
      <c r="AA10" s="5">
        <v>0</v>
      </c>
      <c r="AB10" s="5">
        <v>0</v>
      </c>
      <c r="AC10" s="5">
        <v>0</v>
      </c>
      <c r="AD10" s="5">
        <v>0</v>
      </c>
      <c r="AE10" s="5">
        <v>0</v>
      </c>
      <c r="AG10" s="10" t="s">
        <v>235</v>
      </c>
      <c r="AH10" s="9">
        <v>97.8</v>
      </c>
      <c r="AI10" s="9">
        <v>1</v>
      </c>
      <c r="AJ10" s="9">
        <v>1.2</v>
      </c>
      <c r="AK10" s="9">
        <v>7.35</v>
      </c>
      <c r="AL10" s="9">
        <v>39</v>
      </c>
      <c r="AM10" s="9">
        <v>0.03</v>
      </c>
    </row>
    <row r="11" spans="1:39">
      <c r="A11" s="5">
        <v>1</v>
      </c>
      <c r="B11" s="5">
        <v>1</v>
      </c>
      <c r="C11" s="5" t="s">
        <v>179</v>
      </c>
      <c r="D11" s="5">
        <v>91.3</v>
      </c>
      <c r="E11" s="5">
        <v>6</v>
      </c>
      <c r="F11" s="5">
        <v>2.7</v>
      </c>
      <c r="G11" s="5">
        <v>3.9</v>
      </c>
      <c r="H11" s="5">
        <v>51.2</v>
      </c>
      <c r="I11" s="5">
        <v>1.573</v>
      </c>
      <c r="J11" s="5">
        <f t="shared" si="0"/>
        <v>1.2063472586647155</v>
      </c>
      <c r="K11" s="5">
        <f t="shared" si="1"/>
        <v>-1.2245422270284665</v>
      </c>
      <c r="L11" s="5">
        <f t="shared" si="2"/>
        <v>-0.8429392683524799</v>
      </c>
      <c r="M11" s="5">
        <f t="shared" si="3"/>
        <v>-1.9669881858738236</v>
      </c>
      <c r="N11" s="5">
        <f t="shared" si="4"/>
        <v>-0.37323585809803023</v>
      </c>
      <c r="O11" s="5">
        <f t="shared" si="5"/>
        <v>1.2902376217233633</v>
      </c>
      <c r="P11" s="5" t="s">
        <v>176</v>
      </c>
      <c r="Q11" s="5" t="s">
        <v>181</v>
      </c>
      <c r="R11" s="5">
        <v>0</v>
      </c>
      <c r="S11" s="5">
        <v>0</v>
      </c>
      <c r="T11" s="5">
        <v>0</v>
      </c>
      <c r="U11" s="5">
        <v>0</v>
      </c>
      <c r="V11" s="5">
        <v>0</v>
      </c>
      <c r="W11" s="5">
        <v>0</v>
      </c>
      <c r="X11" s="5">
        <v>3</v>
      </c>
      <c r="Y11" s="5">
        <v>0</v>
      </c>
      <c r="Z11" s="5">
        <v>0</v>
      </c>
      <c r="AA11" s="5">
        <v>0</v>
      </c>
      <c r="AB11" s="5">
        <v>0</v>
      </c>
      <c r="AC11" s="5">
        <v>0</v>
      </c>
      <c r="AD11" s="5">
        <v>0</v>
      </c>
      <c r="AE11" s="5">
        <v>0</v>
      </c>
      <c r="AG11" s="10" t="s">
        <v>232</v>
      </c>
      <c r="AH11" s="9">
        <v>78</v>
      </c>
      <c r="AI11" s="9">
        <v>18.133333333333333</v>
      </c>
      <c r="AJ11" s="9">
        <v>4.5333333333333332</v>
      </c>
      <c r="AK11" s="9">
        <v>6.6500000000000012</v>
      </c>
      <c r="AL11" s="9">
        <v>73.066666666666663</v>
      </c>
      <c r="AM11" s="9">
        <v>0.83000000000000007</v>
      </c>
    </row>
    <row r="12" spans="1:39">
      <c r="A12" s="5">
        <v>1</v>
      </c>
      <c r="B12" s="5">
        <v>1</v>
      </c>
      <c r="C12" s="5" t="s">
        <v>179</v>
      </c>
      <c r="D12" s="5">
        <v>91.6</v>
      </c>
      <c r="E12" s="5">
        <v>6</v>
      </c>
      <c r="F12" s="5">
        <v>2.4</v>
      </c>
      <c r="G12" s="5">
        <v>4.0999999999999996</v>
      </c>
      <c r="H12" s="5">
        <v>41.5</v>
      </c>
      <c r="I12" s="5">
        <v>0.495</v>
      </c>
      <c r="J12" s="5">
        <f t="shared" si="0"/>
        <v>1.2227173875111819</v>
      </c>
      <c r="K12" s="5">
        <f t="shared" si="1"/>
        <v>-1.2245422270284665</v>
      </c>
      <c r="L12" s="5">
        <f t="shared" si="2"/>
        <v>-0.88763002192044949</v>
      </c>
      <c r="M12" s="5">
        <f t="shared" si="3"/>
        <v>-1.7986327506798561</v>
      </c>
      <c r="N12" s="5">
        <f t="shared" si="4"/>
        <v>-0.88690438909752833</v>
      </c>
      <c r="O12" s="5">
        <f t="shared" si="5"/>
        <v>-0.48973056834653778</v>
      </c>
      <c r="P12" s="5" t="s">
        <v>176</v>
      </c>
      <c r="Q12" s="5" t="s">
        <v>181</v>
      </c>
      <c r="R12" s="5">
        <v>0</v>
      </c>
      <c r="S12" s="5">
        <v>0</v>
      </c>
      <c r="T12" s="5">
        <v>0</v>
      </c>
      <c r="U12" s="5">
        <v>3</v>
      </c>
      <c r="V12" s="5">
        <v>0</v>
      </c>
      <c r="W12" s="5">
        <v>0</v>
      </c>
      <c r="X12" s="5">
        <v>0</v>
      </c>
      <c r="Y12" s="5">
        <v>0</v>
      </c>
      <c r="Z12" s="5">
        <v>0</v>
      </c>
      <c r="AA12" s="5">
        <v>0</v>
      </c>
      <c r="AB12" s="5">
        <v>0</v>
      </c>
      <c r="AC12" s="5">
        <v>0</v>
      </c>
      <c r="AD12" s="5">
        <v>0</v>
      </c>
      <c r="AE12" s="5">
        <v>0</v>
      </c>
      <c r="AG12" s="10" t="s">
        <v>73</v>
      </c>
      <c r="AH12" s="9">
        <v>98.2</v>
      </c>
      <c r="AI12" s="9">
        <v>1.83</v>
      </c>
      <c r="AJ12" s="9">
        <v>0</v>
      </c>
      <c r="AK12" s="9">
        <v>7</v>
      </c>
      <c r="AL12" s="9">
        <v>29.2</v>
      </c>
      <c r="AM12" s="9">
        <v>0.03</v>
      </c>
    </row>
    <row r="13" spans="1:39">
      <c r="A13" s="5">
        <v>1</v>
      </c>
      <c r="B13" s="5">
        <v>1</v>
      </c>
      <c r="C13" s="5" t="s">
        <v>179</v>
      </c>
      <c r="D13" s="5">
        <v>60.6</v>
      </c>
      <c r="E13" s="5">
        <v>26.9</v>
      </c>
      <c r="F13" s="5">
        <v>12.5</v>
      </c>
      <c r="G13" s="5">
        <v>4.8099999999999996</v>
      </c>
      <c r="H13" s="5">
        <v>35</v>
      </c>
      <c r="I13" s="5">
        <v>0.34499999999999997</v>
      </c>
      <c r="J13" s="5">
        <f t="shared" si="0"/>
        <v>-0.46886259329035679</v>
      </c>
      <c r="K13" s="5">
        <f t="shared" si="1"/>
        <v>0.31592030681689642</v>
      </c>
      <c r="L13" s="5">
        <f t="shared" si="2"/>
        <v>0.61695868153452782</v>
      </c>
      <c r="M13" s="5">
        <f t="shared" si="3"/>
        <v>-1.2009709557412707</v>
      </c>
      <c r="N13" s="5">
        <f t="shared" si="4"/>
        <v>-1.2311152603858517</v>
      </c>
      <c r="O13" s="5">
        <f t="shared" si="5"/>
        <v>-0.7374070326419786</v>
      </c>
      <c r="P13" s="5" t="s">
        <v>176</v>
      </c>
      <c r="Q13" s="5" t="s">
        <v>181</v>
      </c>
      <c r="R13" s="5">
        <v>3</v>
      </c>
      <c r="S13" s="5">
        <v>0</v>
      </c>
      <c r="T13" s="5">
        <v>0</v>
      </c>
      <c r="U13" s="5">
        <v>0</v>
      </c>
      <c r="V13" s="5">
        <v>0</v>
      </c>
      <c r="W13" s="5">
        <v>0</v>
      </c>
      <c r="X13" s="5">
        <v>0</v>
      </c>
      <c r="Y13" s="5">
        <v>0</v>
      </c>
      <c r="Z13" s="5">
        <v>0</v>
      </c>
      <c r="AA13" s="5">
        <v>0</v>
      </c>
      <c r="AB13" s="5">
        <v>0</v>
      </c>
      <c r="AC13" s="5">
        <v>0</v>
      </c>
      <c r="AD13" s="5">
        <v>0</v>
      </c>
      <c r="AE13" s="5">
        <v>0</v>
      </c>
      <c r="AG13" s="10" t="s">
        <v>233</v>
      </c>
      <c r="AH13" s="9">
        <v>83.2</v>
      </c>
      <c r="AI13" s="9">
        <v>13.9</v>
      </c>
      <c r="AJ13" s="9">
        <v>2.9</v>
      </c>
      <c r="AK13" s="9">
        <v>6.7</v>
      </c>
      <c r="AL13" s="9">
        <v>64.5</v>
      </c>
      <c r="AM13" s="9">
        <v>0.6</v>
      </c>
    </row>
    <row r="14" spans="1:39">
      <c r="A14" s="5">
        <v>1</v>
      </c>
      <c r="B14" s="5">
        <v>1</v>
      </c>
      <c r="C14" s="5" t="s">
        <v>180</v>
      </c>
      <c r="D14" s="5">
        <v>79.8</v>
      </c>
      <c r="E14" s="5">
        <v>14</v>
      </c>
      <c r="F14" s="5">
        <v>6.2</v>
      </c>
      <c r="G14" s="5">
        <v>5.6</v>
      </c>
      <c r="H14" s="5">
        <v>28.5</v>
      </c>
      <c r="I14" s="5">
        <v>0.67500000000000004</v>
      </c>
      <c r="J14" s="5">
        <f t="shared" si="0"/>
        <v>0.57882565288349941</v>
      </c>
      <c r="K14" s="5">
        <f t="shared" si="1"/>
        <v>-0.63489149636995423</v>
      </c>
      <c r="L14" s="5">
        <f t="shared" si="2"/>
        <v>-0.3215471433928343</v>
      </c>
      <c r="M14" s="5">
        <f t="shared" si="3"/>
        <v>-0.53596698672509813</v>
      </c>
      <c r="N14" s="5">
        <f t="shared" si="4"/>
        <v>-1.5753261316741751</v>
      </c>
      <c r="O14" s="5">
        <f t="shared" si="5"/>
        <v>-0.19251881119200873</v>
      </c>
      <c r="P14" s="5" t="s">
        <v>176</v>
      </c>
      <c r="Q14" s="5" t="s">
        <v>181</v>
      </c>
      <c r="R14" s="5">
        <v>0</v>
      </c>
      <c r="S14" s="5">
        <v>0</v>
      </c>
      <c r="T14" s="5">
        <v>0</v>
      </c>
      <c r="U14" s="5">
        <v>4</v>
      </c>
      <c r="V14" s="5">
        <v>0</v>
      </c>
      <c r="W14" s="5">
        <v>0</v>
      </c>
      <c r="X14" s="5">
        <v>0</v>
      </c>
      <c r="Y14" s="5">
        <v>0</v>
      </c>
      <c r="Z14" s="5">
        <v>0</v>
      </c>
      <c r="AA14" s="5">
        <v>0</v>
      </c>
      <c r="AB14" s="5">
        <v>0</v>
      </c>
      <c r="AC14" s="5">
        <v>0</v>
      </c>
      <c r="AD14" s="5">
        <v>0</v>
      </c>
      <c r="AE14" s="5">
        <v>0</v>
      </c>
      <c r="AG14" s="8" t="s">
        <v>176</v>
      </c>
      <c r="AH14" s="9">
        <v>70.694000000000003</v>
      </c>
      <c r="AI14" s="9">
        <v>21.165199999999999</v>
      </c>
      <c r="AJ14" s="9">
        <v>8.1416000000000004</v>
      </c>
      <c r="AK14" s="9">
        <v>5.8809999999999993</v>
      </c>
      <c r="AL14" s="9">
        <v>54.310000000000009</v>
      </c>
      <c r="AM14" s="9">
        <v>0.66571999999999998</v>
      </c>
    </row>
    <row r="15" spans="1:39">
      <c r="A15" s="5">
        <v>1</v>
      </c>
      <c r="B15" s="5">
        <v>1</v>
      </c>
      <c r="C15" s="5" t="s">
        <v>180</v>
      </c>
      <c r="D15" s="5">
        <v>92.5</v>
      </c>
      <c r="E15" s="5">
        <v>4</v>
      </c>
      <c r="F15" s="5">
        <v>3.5</v>
      </c>
      <c r="G15" s="5">
        <v>4</v>
      </c>
      <c r="H15" s="5">
        <v>46.4</v>
      </c>
      <c r="I15" s="5">
        <v>0.375</v>
      </c>
      <c r="J15" s="5">
        <f t="shared" si="0"/>
        <v>1.2718277740505817</v>
      </c>
      <c r="K15" s="5">
        <f t="shared" si="1"/>
        <v>-1.3719549096930943</v>
      </c>
      <c r="L15" s="5">
        <f t="shared" si="2"/>
        <v>-0.72376392550456092</v>
      </c>
      <c r="M15" s="5">
        <f t="shared" si="3"/>
        <v>-1.8828104682768396</v>
      </c>
      <c r="N15" s="5">
        <f t="shared" si="4"/>
        <v>-0.62742234766479232</v>
      </c>
      <c r="O15" s="5">
        <f t="shared" si="5"/>
        <v>-0.6878717397828904</v>
      </c>
      <c r="P15" s="5" t="s">
        <v>176</v>
      </c>
      <c r="Q15" s="5" t="s">
        <v>181</v>
      </c>
      <c r="R15" s="5">
        <v>0</v>
      </c>
      <c r="S15" s="5">
        <v>0</v>
      </c>
      <c r="T15" s="5">
        <v>0</v>
      </c>
      <c r="U15" s="5">
        <v>0</v>
      </c>
      <c r="V15" s="5">
        <v>0</v>
      </c>
      <c r="W15" s="5">
        <v>0</v>
      </c>
      <c r="X15" s="5">
        <v>0</v>
      </c>
      <c r="Y15" s="5">
        <v>4</v>
      </c>
      <c r="Z15" s="5">
        <v>0</v>
      </c>
      <c r="AA15" s="5">
        <v>0</v>
      </c>
      <c r="AB15" s="5">
        <v>0</v>
      </c>
      <c r="AC15" s="5">
        <v>0</v>
      </c>
      <c r="AD15" s="5">
        <v>0</v>
      </c>
      <c r="AE15" s="5">
        <v>0</v>
      </c>
      <c r="AG15" s="10" t="s">
        <v>129</v>
      </c>
      <c r="AH15" s="9">
        <v>89.333333333333329</v>
      </c>
      <c r="AI15" s="9">
        <v>6.4266666666666667</v>
      </c>
      <c r="AJ15" s="9">
        <v>4.24</v>
      </c>
      <c r="AK15" s="9">
        <v>5.666666666666667</v>
      </c>
      <c r="AL15" s="9">
        <v>41.466666666666669</v>
      </c>
      <c r="AM15" s="9">
        <v>0.38999999999999996</v>
      </c>
    </row>
    <row r="16" spans="1:39">
      <c r="A16" s="5">
        <v>1</v>
      </c>
      <c r="B16" s="5">
        <v>1</v>
      </c>
      <c r="C16" s="5" t="s">
        <v>180</v>
      </c>
      <c r="D16" s="5">
        <v>75.599999999999994</v>
      </c>
      <c r="E16" s="5">
        <v>18</v>
      </c>
      <c r="F16" s="5">
        <v>6.4</v>
      </c>
      <c r="G16" s="5">
        <v>6.7</v>
      </c>
      <c r="H16" s="5">
        <v>53.5</v>
      </c>
      <c r="I16" s="5">
        <v>0.73499999999999999</v>
      </c>
      <c r="J16" s="5">
        <f t="shared" si="0"/>
        <v>0.34964384903296819</v>
      </c>
      <c r="K16" s="5">
        <f t="shared" si="1"/>
        <v>-0.34006613104069822</v>
      </c>
      <c r="L16" s="5">
        <f t="shared" si="2"/>
        <v>-0.2917533076808545</v>
      </c>
      <c r="M16" s="5">
        <f t="shared" si="3"/>
        <v>0.3899879068417248</v>
      </c>
      <c r="N16" s="5">
        <f t="shared" si="4"/>
        <v>-0.25143816518062362</v>
      </c>
      <c r="O16" s="5">
        <f t="shared" si="5"/>
        <v>-9.3448225473832511E-2</v>
      </c>
      <c r="P16" s="5" t="s">
        <v>176</v>
      </c>
      <c r="Q16" s="5" t="s">
        <v>181</v>
      </c>
      <c r="R16" s="5">
        <v>4</v>
      </c>
      <c r="S16" s="5">
        <v>3</v>
      </c>
      <c r="T16" s="5">
        <v>0</v>
      </c>
      <c r="U16" s="5">
        <v>4</v>
      </c>
      <c r="V16" s="5">
        <v>0</v>
      </c>
      <c r="W16" s="5">
        <v>0</v>
      </c>
      <c r="X16" s="5">
        <v>0</v>
      </c>
      <c r="Y16" s="5">
        <v>0</v>
      </c>
      <c r="Z16" s="5">
        <v>0</v>
      </c>
      <c r="AA16" s="5">
        <v>0</v>
      </c>
      <c r="AB16" s="5">
        <v>0</v>
      </c>
      <c r="AC16" s="5">
        <v>0</v>
      </c>
      <c r="AD16" s="5">
        <v>0</v>
      </c>
      <c r="AE16" s="5">
        <v>0</v>
      </c>
      <c r="AG16" s="10" t="s">
        <v>232</v>
      </c>
      <c r="AH16" s="9">
        <v>61.977777777777774</v>
      </c>
      <c r="AI16" s="9">
        <v>27.877777777777776</v>
      </c>
      <c r="AJ16" s="9">
        <v>10.151666666666666</v>
      </c>
      <c r="AK16" s="9">
        <v>6.7500000000000018</v>
      </c>
      <c r="AL16" s="9">
        <v>57.611111111111114</v>
      </c>
      <c r="AM16" s="9">
        <v>0.77777777777777779</v>
      </c>
    </row>
    <row r="17" spans="1:39">
      <c r="A17" s="5">
        <v>2</v>
      </c>
      <c r="B17" s="5">
        <v>2</v>
      </c>
      <c r="C17" s="5" t="s">
        <v>177</v>
      </c>
      <c r="D17" s="5">
        <v>55.4</v>
      </c>
      <c r="E17" s="5">
        <v>30.9</v>
      </c>
      <c r="F17" s="5">
        <v>13.7</v>
      </c>
      <c r="G17" s="5">
        <v>5.0999999999999996</v>
      </c>
      <c r="H17" s="5">
        <v>66.900000000000006</v>
      </c>
      <c r="I17" s="5">
        <v>0.78</v>
      </c>
      <c r="J17" s="5">
        <f t="shared" si="0"/>
        <v>-0.75261149329577637</v>
      </c>
      <c r="K17" s="5">
        <f t="shared" si="1"/>
        <v>0.6107456721461525</v>
      </c>
      <c r="L17" s="5">
        <f t="shared" si="2"/>
        <v>0.79572169580640617</v>
      </c>
      <c r="M17" s="5">
        <f t="shared" si="3"/>
        <v>-0.95685557471001748</v>
      </c>
      <c r="N17" s="5">
        <f t="shared" si="4"/>
        <v>0.45816578485992027</v>
      </c>
      <c r="O17" s="5">
        <f t="shared" si="5"/>
        <v>-1.9145286185200207E-2</v>
      </c>
      <c r="P17" s="5" t="s">
        <v>176</v>
      </c>
      <c r="Q17" s="5" t="s">
        <v>181</v>
      </c>
      <c r="R17" s="5">
        <v>2</v>
      </c>
      <c r="S17" s="5">
        <v>0</v>
      </c>
      <c r="T17" s="5">
        <v>0</v>
      </c>
      <c r="U17" s="5">
        <v>0</v>
      </c>
      <c r="V17" s="5">
        <v>2</v>
      </c>
      <c r="W17" s="5">
        <v>0</v>
      </c>
      <c r="X17" s="5">
        <v>0</v>
      </c>
      <c r="Y17" s="5">
        <v>0</v>
      </c>
      <c r="Z17" s="5">
        <v>0</v>
      </c>
      <c r="AA17" s="5">
        <v>0</v>
      </c>
      <c r="AB17" s="5">
        <v>0</v>
      </c>
      <c r="AC17" s="5">
        <v>0</v>
      </c>
      <c r="AD17" s="5">
        <v>0</v>
      </c>
      <c r="AE17" s="5">
        <v>0</v>
      </c>
      <c r="AG17" s="10" t="s">
        <v>181</v>
      </c>
      <c r="AH17" s="9">
        <v>76.343478260869574</v>
      </c>
      <c r="AI17" s="9">
        <v>17.125217391304346</v>
      </c>
      <c r="AJ17" s="9">
        <v>6.5517391304347852</v>
      </c>
      <c r="AK17" s="9">
        <v>5.2978260869565217</v>
      </c>
      <c r="AL17" s="9">
        <v>52.060869565217388</v>
      </c>
      <c r="AM17" s="9">
        <v>0.63243478260869568</v>
      </c>
    </row>
    <row r="18" spans="1:39">
      <c r="A18" s="5">
        <v>2</v>
      </c>
      <c r="B18" s="5">
        <v>2</v>
      </c>
      <c r="C18" s="5" t="s">
        <v>177</v>
      </c>
      <c r="D18" s="5">
        <v>82.9</v>
      </c>
      <c r="E18" s="5">
        <v>10.9</v>
      </c>
      <c r="F18" s="5">
        <v>6.2</v>
      </c>
      <c r="G18" s="5">
        <v>4.95</v>
      </c>
      <c r="H18" s="5">
        <v>44.4</v>
      </c>
      <c r="I18" s="5">
        <v>0.255</v>
      </c>
      <c r="J18" s="5">
        <f t="shared" si="0"/>
        <v>0.74798365096365382</v>
      </c>
      <c r="K18" s="5">
        <f t="shared" si="1"/>
        <v>-0.86338115450012765</v>
      </c>
      <c r="L18" s="5">
        <f t="shared" si="2"/>
        <v>-0.3215471433928343</v>
      </c>
      <c r="M18" s="5">
        <f t="shared" si="3"/>
        <v>-1.0831221511054929</v>
      </c>
      <c r="N18" s="5">
        <f t="shared" si="4"/>
        <v>-0.73333338498427647</v>
      </c>
      <c r="O18" s="5">
        <f t="shared" si="5"/>
        <v>-0.88601291121924297</v>
      </c>
      <c r="P18" s="5" t="s">
        <v>176</v>
      </c>
      <c r="Q18" s="5" t="s">
        <v>181</v>
      </c>
      <c r="R18" s="5">
        <v>2</v>
      </c>
      <c r="S18" s="5">
        <v>0</v>
      </c>
      <c r="T18" s="5">
        <v>0</v>
      </c>
      <c r="U18" s="5">
        <v>0</v>
      </c>
      <c r="V18" s="5">
        <v>0</v>
      </c>
      <c r="W18" s="5">
        <v>1</v>
      </c>
      <c r="X18" s="5">
        <v>0</v>
      </c>
      <c r="Y18" s="5">
        <v>0</v>
      </c>
      <c r="Z18" s="5">
        <v>0</v>
      </c>
      <c r="AA18" s="5">
        <v>0</v>
      </c>
      <c r="AB18" s="5">
        <v>0</v>
      </c>
      <c r="AC18" s="5">
        <v>0</v>
      </c>
      <c r="AD18" s="5">
        <v>0</v>
      </c>
      <c r="AE18" s="5">
        <v>0</v>
      </c>
      <c r="AG18" s="10" t="s">
        <v>182</v>
      </c>
      <c r="AH18" s="9">
        <v>70.400000000000006</v>
      </c>
      <c r="AI18" s="9">
        <v>20.9</v>
      </c>
      <c r="AJ18" s="9">
        <v>8.6999999999999993</v>
      </c>
      <c r="AK18" s="9">
        <v>6.4</v>
      </c>
      <c r="AL18" s="9">
        <v>78</v>
      </c>
      <c r="AM18" s="9">
        <v>0.63</v>
      </c>
    </row>
    <row r="19" spans="1:39">
      <c r="A19" s="5">
        <v>2</v>
      </c>
      <c r="B19" s="5">
        <v>2</v>
      </c>
      <c r="C19" s="5" t="s">
        <v>177</v>
      </c>
      <c r="D19" s="5">
        <v>75.5</v>
      </c>
      <c r="E19" s="5">
        <v>18.100000000000001</v>
      </c>
      <c r="F19" s="5">
        <v>6.4</v>
      </c>
      <c r="G19" s="5">
        <v>7.2</v>
      </c>
      <c r="H19" s="5">
        <v>103</v>
      </c>
      <c r="I19" s="5">
        <v>0.6</v>
      </c>
      <c r="J19" s="5">
        <f t="shared" si="0"/>
        <v>0.34418713941747969</v>
      </c>
      <c r="K19" s="5">
        <f t="shared" si="1"/>
        <v>-0.33269549690746669</v>
      </c>
      <c r="L19" s="5">
        <f t="shared" si="2"/>
        <v>-0.2917533076808545</v>
      </c>
      <c r="M19" s="5">
        <f t="shared" si="3"/>
        <v>0.81087649482664415</v>
      </c>
      <c r="N19" s="5">
        <f t="shared" si="4"/>
        <v>2.3698600084766084</v>
      </c>
      <c r="O19" s="5">
        <f t="shared" si="5"/>
        <v>-0.31635704333972925</v>
      </c>
      <c r="P19" s="5" t="s">
        <v>176</v>
      </c>
      <c r="Q19" s="5" t="s">
        <v>181</v>
      </c>
      <c r="R19" s="5">
        <v>2</v>
      </c>
      <c r="S19" s="5">
        <v>0</v>
      </c>
      <c r="T19" s="5">
        <v>0</v>
      </c>
      <c r="U19" s="5">
        <v>0</v>
      </c>
      <c r="V19" s="5">
        <v>0</v>
      </c>
      <c r="W19" s="5">
        <v>0</v>
      </c>
      <c r="X19" s="5">
        <v>0</v>
      </c>
      <c r="Y19" s="5">
        <v>0</v>
      </c>
      <c r="Z19" s="5">
        <v>0</v>
      </c>
      <c r="AA19" s="5">
        <v>2</v>
      </c>
      <c r="AB19" s="5">
        <v>0</v>
      </c>
      <c r="AC19" s="5">
        <v>0</v>
      </c>
      <c r="AD19" s="5">
        <v>0</v>
      </c>
      <c r="AE19" s="5">
        <v>0</v>
      </c>
      <c r="AG19" s="10" t="s">
        <v>123</v>
      </c>
      <c r="AH19" s="9">
        <v>68.25</v>
      </c>
      <c r="AI19" s="9">
        <v>22.550000000000004</v>
      </c>
      <c r="AJ19" s="9">
        <v>9.0100000000000016</v>
      </c>
      <c r="AK19" s="9">
        <v>5.25</v>
      </c>
      <c r="AL19" s="9">
        <v>53.850000000000009</v>
      </c>
      <c r="AM19" s="9">
        <v>0.57000000000000006</v>
      </c>
    </row>
    <row r="20" spans="1:39">
      <c r="A20" s="5">
        <v>2</v>
      </c>
      <c r="B20" s="5">
        <v>2</v>
      </c>
      <c r="C20" s="5" t="s">
        <v>179</v>
      </c>
      <c r="D20" s="5">
        <v>62.8</v>
      </c>
      <c r="E20" s="5">
        <v>29</v>
      </c>
      <c r="F20" s="5">
        <v>8.1999999999999993</v>
      </c>
      <c r="G20" s="5">
        <v>7.35</v>
      </c>
      <c r="H20" s="5">
        <v>63.5</v>
      </c>
      <c r="I20" s="5">
        <v>0.82499999999999996</v>
      </c>
      <c r="J20" s="5">
        <f t="shared" si="0"/>
        <v>-0.34881498174960263</v>
      </c>
      <c r="K20" s="5">
        <f t="shared" si="1"/>
        <v>0.47070362361475598</v>
      </c>
      <c r="L20" s="5">
        <f t="shared" si="2"/>
        <v>-2.3608786273036926E-2</v>
      </c>
      <c r="M20" s="5">
        <f t="shared" si="3"/>
        <v>0.93714307122211948</v>
      </c>
      <c r="N20" s="5">
        <f t="shared" si="4"/>
        <v>0.27811702141679695</v>
      </c>
      <c r="O20" s="5">
        <f t="shared" si="5"/>
        <v>5.515765310343191E-2</v>
      </c>
      <c r="P20" s="5" t="s">
        <v>176</v>
      </c>
      <c r="Q20" s="5" t="s">
        <v>181</v>
      </c>
      <c r="R20" s="5">
        <v>3</v>
      </c>
      <c r="S20" s="5">
        <v>0</v>
      </c>
      <c r="T20" s="5">
        <v>0</v>
      </c>
      <c r="U20" s="5">
        <v>0</v>
      </c>
      <c r="V20" s="5">
        <v>0</v>
      </c>
      <c r="W20" s="5">
        <v>0</v>
      </c>
      <c r="X20" s="5">
        <v>0</v>
      </c>
      <c r="Y20" s="5">
        <v>0</v>
      </c>
      <c r="Z20" s="5">
        <v>0</v>
      </c>
      <c r="AA20" s="5">
        <v>3</v>
      </c>
      <c r="AB20" s="5">
        <v>0</v>
      </c>
      <c r="AC20" s="5">
        <v>0</v>
      </c>
      <c r="AD20" s="5">
        <v>0</v>
      </c>
      <c r="AE20" s="5">
        <v>0</v>
      </c>
      <c r="AG20" s="10" t="s">
        <v>234</v>
      </c>
      <c r="AH20" s="9">
        <v>51.8</v>
      </c>
      <c r="AI20" s="9">
        <v>32.200000000000003</v>
      </c>
      <c r="AJ20" s="9">
        <v>16.2</v>
      </c>
      <c r="AK20" s="9">
        <v>6.3</v>
      </c>
      <c r="AL20" s="9">
        <v>63.3</v>
      </c>
      <c r="AM20" s="9">
        <v>0.66</v>
      </c>
    </row>
    <row r="21" spans="1:39">
      <c r="A21" s="5">
        <v>2</v>
      </c>
      <c r="B21" s="5">
        <v>2</v>
      </c>
      <c r="C21" s="5" t="s">
        <v>179</v>
      </c>
      <c r="D21" s="5">
        <v>82.2</v>
      </c>
      <c r="E21" s="5">
        <v>13.9</v>
      </c>
      <c r="F21" s="5">
        <v>3.9</v>
      </c>
      <c r="G21" s="5">
        <v>5.2</v>
      </c>
      <c r="H21" s="5">
        <v>74.900000000000006</v>
      </c>
      <c r="I21" s="5">
        <v>0.67500000000000004</v>
      </c>
      <c r="J21" s="5">
        <f t="shared" si="0"/>
        <v>0.70978668365523179</v>
      </c>
      <c r="K21" s="5">
        <f t="shared" si="1"/>
        <v>-0.64226213050318559</v>
      </c>
      <c r="L21" s="5">
        <f t="shared" si="2"/>
        <v>-0.66417625408060144</v>
      </c>
      <c r="M21" s="5">
        <f t="shared" si="3"/>
        <v>-0.87267785711303314</v>
      </c>
      <c r="N21" s="5">
        <f t="shared" si="4"/>
        <v>0.8818099341378568</v>
      </c>
      <c r="O21" s="5">
        <f t="shared" si="5"/>
        <v>-0.19251881119200873</v>
      </c>
      <c r="P21" s="5" t="s">
        <v>176</v>
      </c>
      <c r="Q21" s="5" t="s">
        <v>181</v>
      </c>
      <c r="R21" s="5">
        <v>2</v>
      </c>
      <c r="S21" s="5">
        <v>0</v>
      </c>
      <c r="T21" s="5">
        <v>0</v>
      </c>
      <c r="U21" s="5">
        <v>2</v>
      </c>
      <c r="V21" s="5">
        <v>0</v>
      </c>
      <c r="W21" s="5">
        <v>0</v>
      </c>
      <c r="X21" s="5">
        <v>0</v>
      </c>
      <c r="Y21" s="5">
        <v>0</v>
      </c>
      <c r="Z21" s="5">
        <v>0</v>
      </c>
      <c r="AA21" s="5">
        <v>0</v>
      </c>
      <c r="AB21" s="5">
        <v>0</v>
      </c>
      <c r="AC21" s="5">
        <v>0</v>
      </c>
      <c r="AD21" s="5">
        <v>0</v>
      </c>
      <c r="AE21" s="5">
        <v>0</v>
      </c>
      <c r="AG21" s="8" t="s">
        <v>254</v>
      </c>
      <c r="AH21" s="9">
        <v>69.192405063291162</v>
      </c>
      <c r="AI21" s="9">
        <v>22.613797468354438</v>
      </c>
      <c r="AJ21" s="9">
        <v>8.3584810126582312</v>
      </c>
      <c r="AK21" s="9">
        <v>6.2367088607594923</v>
      </c>
      <c r="AL21" s="9">
        <v>58.24810126582279</v>
      </c>
      <c r="AM21" s="9">
        <v>0.79159493670886039</v>
      </c>
    </row>
    <row r="22" spans="1:39">
      <c r="A22" s="5">
        <v>2</v>
      </c>
      <c r="B22" s="5">
        <v>2</v>
      </c>
      <c r="C22" s="5" t="s">
        <v>180</v>
      </c>
      <c r="D22" s="5">
        <v>42.2</v>
      </c>
      <c r="E22" s="5">
        <v>38.200000000000003</v>
      </c>
      <c r="F22" s="5">
        <v>19.600000000000001</v>
      </c>
      <c r="G22" s="5">
        <v>6.3</v>
      </c>
      <c r="H22" s="5">
        <v>58</v>
      </c>
      <c r="I22" s="5">
        <v>0.435</v>
      </c>
      <c r="J22" s="5">
        <f t="shared" si="0"/>
        <v>-1.4728971625403025</v>
      </c>
      <c r="K22" s="5">
        <f t="shared" si="1"/>
        <v>1.148801963872045</v>
      </c>
      <c r="L22" s="5">
        <f t="shared" si="2"/>
        <v>1.6746398493098091</v>
      </c>
      <c r="M22" s="5">
        <f t="shared" si="3"/>
        <v>5.3277036453789034E-2</v>
      </c>
      <c r="N22" s="5">
        <f t="shared" si="4"/>
        <v>-1.3138331211784364E-2</v>
      </c>
      <c r="O22" s="5">
        <f t="shared" si="5"/>
        <v>-0.58880115406471412</v>
      </c>
      <c r="P22" s="5" t="s">
        <v>176</v>
      </c>
      <c r="Q22" s="5" t="s">
        <v>181</v>
      </c>
      <c r="R22" s="5">
        <v>4</v>
      </c>
      <c r="S22" s="5">
        <v>0</v>
      </c>
      <c r="T22" s="5">
        <v>0</v>
      </c>
      <c r="U22" s="5">
        <v>2</v>
      </c>
      <c r="V22" s="5">
        <v>0</v>
      </c>
      <c r="W22" s="5">
        <v>0</v>
      </c>
      <c r="X22" s="5">
        <v>0</v>
      </c>
      <c r="Y22" s="5">
        <v>0</v>
      </c>
      <c r="Z22" s="5">
        <v>0</v>
      </c>
      <c r="AA22" s="5">
        <v>0</v>
      </c>
      <c r="AB22" s="5">
        <v>0</v>
      </c>
      <c r="AC22" s="5">
        <v>0</v>
      </c>
      <c r="AD22" s="5">
        <v>0</v>
      </c>
      <c r="AE22" s="5">
        <v>0</v>
      </c>
    </row>
    <row r="23" spans="1:39">
      <c r="A23" s="5">
        <v>3</v>
      </c>
      <c r="B23" s="5">
        <v>3</v>
      </c>
      <c r="C23" s="5" t="s">
        <v>177</v>
      </c>
      <c r="D23" s="5">
        <v>81.3</v>
      </c>
      <c r="E23" s="5">
        <v>12.9</v>
      </c>
      <c r="F23" s="5">
        <v>5.8</v>
      </c>
      <c r="G23" s="5">
        <v>4.5999999999999996</v>
      </c>
      <c r="H23" s="5">
        <v>61.1</v>
      </c>
      <c r="I23" s="5">
        <v>1.05</v>
      </c>
      <c r="J23" s="5">
        <f t="shared" si="0"/>
        <v>0.66067629711583198</v>
      </c>
      <c r="K23" s="5">
        <f t="shared" si="1"/>
        <v>-0.71596847183549961</v>
      </c>
      <c r="L23" s="5">
        <f t="shared" si="2"/>
        <v>-0.38113481481679384</v>
      </c>
      <c r="M23" s="5">
        <f t="shared" si="3"/>
        <v>-1.3777441626949367</v>
      </c>
      <c r="N23" s="5">
        <f t="shared" si="4"/>
        <v>0.1510237766334161</v>
      </c>
      <c r="O23" s="5">
        <f t="shared" si="5"/>
        <v>0.42667234954659322</v>
      </c>
      <c r="P23" s="5" t="s">
        <v>176</v>
      </c>
      <c r="Q23" s="5" t="s">
        <v>181</v>
      </c>
      <c r="R23" s="5">
        <v>1</v>
      </c>
      <c r="S23" s="5">
        <v>0</v>
      </c>
      <c r="T23" s="5">
        <v>0</v>
      </c>
      <c r="U23" s="5">
        <v>0</v>
      </c>
      <c r="V23" s="5">
        <v>0</v>
      </c>
      <c r="W23" s="5">
        <v>1</v>
      </c>
      <c r="X23" s="5">
        <v>3</v>
      </c>
      <c r="Y23" s="5">
        <v>0</v>
      </c>
      <c r="Z23" s="5">
        <v>0</v>
      </c>
      <c r="AA23" s="5">
        <v>0</v>
      </c>
      <c r="AB23" s="5">
        <v>0</v>
      </c>
      <c r="AC23" s="5">
        <v>0</v>
      </c>
      <c r="AD23" s="5">
        <v>0</v>
      </c>
      <c r="AE23" s="5">
        <v>0</v>
      </c>
    </row>
    <row r="24" spans="1:39">
      <c r="A24" s="5">
        <v>3</v>
      </c>
      <c r="B24" s="5">
        <v>3</v>
      </c>
      <c r="C24" s="5" t="s">
        <v>179</v>
      </c>
      <c r="D24" s="5">
        <v>79.2</v>
      </c>
      <c r="E24" s="5">
        <v>15</v>
      </c>
      <c r="F24" s="5">
        <v>5.8</v>
      </c>
      <c r="G24" s="5">
        <v>5.9</v>
      </c>
      <c r="H24" s="5">
        <v>43.2</v>
      </c>
      <c r="I24" s="5">
        <v>0.6</v>
      </c>
      <c r="J24" s="5">
        <f t="shared" si="0"/>
        <v>0.54608539519056676</v>
      </c>
      <c r="K24" s="5">
        <f t="shared" si="1"/>
        <v>-0.56118515503764022</v>
      </c>
      <c r="L24" s="5">
        <f t="shared" si="2"/>
        <v>-0.38113481481679384</v>
      </c>
      <c r="M24" s="5">
        <f t="shared" si="3"/>
        <v>-0.28343383393414595</v>
      </c>
      <c r="N24" s="5">
        <f t="shared" si="4"/>
        <v>-0.79688000737596665</v>
      </c>
      <c r="O24" s="5">
        <f t="shared" si="5"/>
        <v>-0.31635704333972925</v>
      </c>
      <c r="P24" s="5" t="s">
        <v>176</v>
      </c>
      <c r="Q24" s="5" t="s">
        <v>181</v>
      </c>
      <c r="R24" s="5">
        <v>3</v>
      </c>
      <c r="S24" s="5">
        <v>0</v>
      </c>
      <c r="T24" s="5">
        <v>0</v>
      </c>
      <c r="U24" s="5">
        <v>0</v>
      </c>
      <c r="V24" s="5">
        <v>2</v>
      </c>
      <c r="W24" s="5">
        <v>0</v>
      </c>
      <c r="X24" s="5">
        <v>1</v>
      </c>
      <c r="Y24" s="5">
        <v>0</v>
      </c>
      <c r="Z24" s="5">
        <v>0</v>
      </c>
      <c r="AA24" s="5">
        <v>0</v>
      </c>
      <c r="AB24" s="5">
        <v>0</v>
      </c>
      <c r="AC24" s="5">
        <v>0</v>
      </c>
      <c r="AD24" s="5">
        <v>0</v>
      </c>
      <c r="AE24" s="5">
        <v>0</v>
      </c>
      <c r="AH24" s="5" t="s">
        <v>246</v>
      </c>
      <c r="AL24"/>
      <c r="AM24"/>
    </row>
    <row r="25" spans="1:39">
      <c r="A25" s="5">
        <v>3</v>
      </c>
      <c r="B25" s="5">
        <v>3</v>
      </c>
      <c r="C25" s="5" t="s">
        <v>180</v>
      </c>
      <c r="D25" s="5">
        <v>70.400000000000006</v>
      </c>
      <c r="E25" s="5">
        <v>20.9</v>
      </c>
      <c r="F25" s="5">
        <v>8.6999999999999993</v>
      </c>
      <c r="G25" s="5">
        <v>6.4</v>
      </c>
      <c r="H25" s="5">
        <v>78</v>
      </c>
      <c r="I25" s="5">
        <v>0.63</v>
      </c>
      <c r="J25" s="5">
        <f t="shared" si="0"/>
        <v>6.589494902754936E-2</v>
      </c>
      <c r="K25" s="5">
        <f t="shared" si="1"/>
        <v>-0.12631774117698766</v>
      </c>
      <c r="L25" s="5">
        <f t="shared" si="2"/>
        <v>5.0875803006912447E-2</v>
      </c>
      <c r="M25" s="5">
        <f t="shared" si="3"/>
        <v>0.13745475405077334</v>
      </c>
      <c r="N25" s="5">
        <f t="shared" si="4"/>
        <v>1.0459720419830569</v>
      </c>
      <c r="O25" s="5">
        <f t="shared" si="5"/>
        <v>-0.26682175048064105</v>
      </c>
      <c r="P25" s="5" t="s">
        <v>176</v>
      </c>
      <c r="Q25" s="5" t="s">
        <v>182</v>
      </c>
      <c r="R25" s="5">
        <v>4</v>
      </c>
      <c r="S25" s="5">
        <v>0</v>
      </c>
      <c r="T25" s="5">
        <v>0</v>
      </c>
      <c r="U25" s="5">
        <v>1</v>
      </c>
      <c r="V25" s="5">
        <v>0</v>
      </c>
      <c r="W25" s="5">
        <v>0</v>
      </c>
      <c r="X25" s="5">
        <v>3</v>
      </c>
      <c r="Y25" s="5">
        <v>0</v>
      </c>
      <c r="Z25" s="5">
        <v>0</v>
      </c>
      <c r="AA25" s="5">
        <v>0</v>
      </c>
      <c r="AB25" s="5">
        <v>0</v>
      </c>
      <c r="AC25" s="5">
        <v>0</v>
      </c>
      <c r="AD25" s="5">
        <v>0</v>
      </c>
      <c r="AE25" s="5">
        <v>0</v>
      </c>
      <c r="AH25" s="5" t="s">
        <v>255</v>
      </c>
      <c r="AI25" s="5" t="s">
        <v>256</v>
      </c>
      <c r="AJ25" s="5" t="s">
        <v>257</v>
      </c>
      <c r="AK25" s="5" t="s">
        <v>258</v>
      </c>
      <c r="AL25"/>
      <c r="AM25"/>
    </row>
    <row r="26" spans="1:39">
      <c r="A26" s="5">
        <v>1</v>
      </c>
      <c r="B26" s="5">
        <v>1</v>
      </c>
      <c r="C26" s="5" t="s">
        <v>177</v>
      </c>
      <c r="D26" s="5">
        <v>70.400000000000006</v>
      </c>
      <c r="E26" s="5">
        <v>21.9</v>
      </c>
      <c r="F26" s="5">
        <v>7.72</v>
      </c>
      <c r="G26" s="5">
        <v>4.45</v>
      </c>
      <c r="H26" s="5">
        <v>36.4</v>
      </c>
      <c r="I26" s="5">
        <v>0.39</v>
      </c>
      <c r="J26" s="5">
        <f t="shared" si="0"/>
        <v>6.589494902754936E-2</v>
      </c>
      <c r="K26" s="5">
        <f t="shared" si="1"/>
        <v>-5.2611399844673647E-2</v>
      </c>
      <c r="L26" s="5">
        <f t="shared" si="2"/>
        <v>-9.5113991981788257E-2</v>
      </c>
      <c r="M26" s="5">
        <f t="shared" si="3"/>
        <v>-1.5040107390904121</v>
      </c>
      <c r="N26" s="5">
        <f t="shared" si="4"/>
        <v>-1.1569775342622128</v>
      </c>
      <c r="O26" s="5">
        <f t="shared" si="5"/>
        <v>-0.6631040933533463</v>
      </c>
      <c r="P26" s="5" t="s">
        <v>216</v>
      </c>
      <c r="Q26" s="5" t="s">
        <v>181</v>
      </c>
      <c r="R26" s="5">
        <v>2</v>
      </c>
      <c r="S26" s="5">
        <v>0</v>
      </c>
      <c r="T26" s="5">
        <v>0</v>
      </c>
      <c r="U26" s="5">
        <v>0</v>
      </c>
      <c r="V26" s="5">
        <v>0</v>
      </c>
      <c r="W26" s="5">
        <v>0</v>
      </c>
      <c r="X26" s="5">
        <v>0</v>
      </c>
      <c r="Y26" s="5">
        <v>0</v>
      </c>
      <c r="Z26" s="5">
        <v>0</v>
      </c>
      <c r="AA26" s="5">
        <v>0</v>
      </c>
      <c r="AB26" s="5">
        <v>0</v>
      </c>
      <c r="AC26" s="5">
        <v>0</v>
      </c>
      <c r="AD26" s="5">
        <v>0</v>
      </c>
      <c r="AE26" s="5">
        <v>0</v>
      </c>
      <c r="AG26" s="5" t="s">
        <v>259</v>
      </c>
      <c r="AH26" s="9">
        <v>56</v>
      </c>
      <c r="AI26" s="9">
        <v>5</v>
      </c>
      <c r="AJ26" s="9">
        <v>25</v>
      </c>
      <c r="AK26" s="9">
        <v>8</v>
      </c>
      <c r="AL26"/>
      <c r="AM26"/>
    </row>
    <row r="27" spans="1:39">
      <c r="A27" s="5">
        <v>1</v>
      </c>
      <c r="B27" s="5">
        <v>1</v>
      </c>
      <c r="C27" s="5" t="s">
        <v>177</v>
      </c>
      <c r="D27" s="5">
        <v>69.400000000000006</v>
      </c>
      <c r="E27" s="5">
        <v>19</v>
      </c>
      <c r="F27" s="5">
        <v>11.6</v>
      </c>
      <c r="G27" s="5">
        <v>6.7</v>
      </c>
      <c r="H27" s="5">
        <v>105</v>
      </c>
      <c r="I27" s="5">
        <v>0.93</v>
      </c>
      <c r="J27" s="5">
        <f t="shared" si="0"/>
        <v>1.1327852872661011E-2</v>
      </c>
      <c r="K27" s="5">
        <f t="shared" si="1"/>
        <v>-0.2663597897083842</v>
      </c>
      <c r="L27" s="5">
        <f t="shared" si="2"/>
        <v>0.48288642083061889</v>
      </c>
      <c r="M27" s="5">
        <f t="shared" si="3"/>
        <v>0.3899879068417248</v>
      </c>
      <c r="N27" s="5">
        <f t="shared" si="4"/>
        <v>2.4757710457960926</v>
      </c>
      <c r="O27" s="5">
        <f t="shared" si="5"/>
        <v>0.22853117811024062</v>
      </c>
      <c r="P27" s="5" t="s">
        <v>216</v>
      </c>
      <c r="Q27" s="5" t="s">
        <v>181</v>
      </c>
      <c r="R27" s="5">
        <v>0</v>
      </c>
      <c r="S27" s="5">
        <v>0</v>
      </c>
      <c r="T27" s="5">
        <v>0</v>
      </c>
      <c r="U27" s="5">
        <v>0</v>
      </c>
      <c r="V27" s="5">
        <v>0</v>
      </c>
      <c r="W27" s="5">
        <v>0</v>
      </c>
      <c r="X27" s="5">
        <v>0</v>
      </c>
      <c r="Y27" s="5">
        <v>0</v>
      </c>
      <c r="Z27" s="5">
        <v>0</v>
      </c>
      <c r="AA27" s="5">
        <v>0</v>
      </c>
      <c r="AB27" s="5">
        <v>1</v>
      </c>
      <c r="AC27" s="5">
        <v>0</v>
      </c>
      <c r="AD27" s="5">
        <v>0</v>
      </c>
      <c r="AE27" s="5">
        <v>0</v>
      </c>
      <c r="AG27"/>
      <c r="AH27"/>
      <c r="AI27"/>
      <c r="AJ27"/>
      <c r="AK27"/>
      <c r="AL27"/>
      <c r="AM27"/>
    </row>
    <row r="28" spans="1:39">
      <c r="A28" s="5">
        <v>1</v>
      </c>
      <c r="B28" s="5">
        <v>1</v>
      </c>
      <c r="C28" s="5" t="s">
        <v>179</v>
      </c>
      <c r="D28" s="5">
        <v>95.2</v>
      </c>
      <c r="E28" s="5">
        <v>3</v>
      </c>
      <c r="F28" s="5">
        <v>1.8</v>
      </c>
      <c r="G28" s="5">
        <v>7.35</v>
      </c>
      <c r="H28" s="5">
        <v>44.8</v>
      </c>
      <c r="I28" s="5">
        <v>0.42</v>
      </c>
      <c r="J28" s="5">
        <f t="shared" si="0"/>
        <v>1.4191589336687804</v>
      </c>
      <c r="K28" s="5">
        <f t="shared" si="1"/>
        <v>-1.4456612510254083</v>
      </c>
      <c r="L28" s="5">
        <f t="shared" si="2"/>
        <v>-0.97701152905638888</v>
      </c>
      <c r="M28" s="5">
        <f t="shared" si="3"/>
        <v>0.93714307122211948</v>
      </c>
      <c r="N28" s="5">
        <f t="shared" si="4"/>
        <v>-0.71215117752037971</v>
      </c>
      <c r="O28" s="5">
        <f t="shared" si="5"/>
        <v>-0.61356880049425822</v>
      </c>
      <c r="P28" s="5" t="s">
        <v>216</v>
      </c>
      <c r="Q28" s="5" t="s">
        <v>181</v>
      </c>
      <c r="R28" s="5">
        <v>3</v>
      </c>
      <c r="S28" s="5">
        <v>0</v>
      </c>
      <c r="T28" s="5">
        <v>0</v>
      </c>
      <c r="U28" s="5">
        <v>0</v>
      </c>
      <c r="V28" s="5">
        <v>0</v>
      </c>
      <c r="W28" s="5">
        <v>0</v>
      </c>
      <c r="X28" s="5">
        <v>0</v>
      </c>
      <c r="Y28" s="5">
        <v>0</v>
      </c>
      <c r="Z28" s="5">
        <v>0</v>
      </c>
      <c r="AA28" s="5">
        <v>0</v>
      </c>
      <c r="AB28" s="5">
        <v>0</v>
      </c>
      <c r="AC28" s="5">
        <v>0</v>
      </c>
      <c r="AD28" s="5">
        <v>0</v>
      </c>
      <c r="AE28" s="5">
        <v>0</v>
      </c>
      <c r="AG28"/>
      <c r="AH28"/>
      <c r="AI28"/>
      <c r="AJ28"/>
      <c r="AK28"/>
      <c r="AL28"/>
      <c r="AM28"/>
    </row>
    <row r="29" spans="1:39">
      <c r="A29" s="5">
        <v>2</v>
      </c>
      <c r="B29" s="5">
        <v>2</v>
      </c>
      <c r="C29" s="5" t="s">
        <v>177</v>
      </c>
      <c r="D29" s="5">
        <v>33.200000000000003</v>
      </c>
      <c r="E29" s="5">
        <v>53</v>
      </c>
      <c r="F29" s="5">
        <v>13.7</v>
      </c>
      <c r="G29" s="5">
        <v>7.65</v>
      </c>
      <c r="H29" s="5">
        <v>59.7</v>
      </c>
      <c r="I29" s="5">
        <v>2.0249999999999999</v>
      </c>
      <c r="J29" s="5">
        <f t="shared" si="0"/>
        <v>-1.9640010279342976</v>
      </c>
      <c r="K29" s="5">
        <f t="shared" si="1"/>
        <v>2.2396558155902921</v>
      </c>
      <c r="L29" s="5">
        <f t="shared" si="2"/>
        <v>0.79572169580640617</v>
      </c>
      <c r="M29" s="5">
        <f t="shared" si="3"/>
        <v>1.1896762240130716</v>
      </c>
      <c r="N29" s="5">
        <f t="shared" si="4"/>
        <v>7.6886050509777287E-2</v>
      </c>
      <c r="O29" s="5">
        <f t="shared" si="5"/>
        <v>2.0365693674669583</v>
      </c>
      <c r="P29" s="5" t="s">
        <v>216</v>
      </c>
      <c r="Q29" s="5" t="s">
        <v>181</v>
      </c>
      <c r="R29" s="5">
        <v>2</v>
      </c>
      <c r="S29" s="5">
        <v>0</v>
      </c>
      <c r="T29" s="5">
        <v>0</v>
      </c>
      <c r="U29" s="5">
        <v>2</v>
      </c>
      <c r="V29" s="5">
        <v>0</v>
      </c>
      <c r="W29" s="5">
        <v>0</v>
      </c>
      <c r="X29" s="5">
        <v>0</v>
      </c>
      <c r="Y29" s="5">
        <v>0</v>
      </c>
      <c r="Z29" s="5">
        <v>0</v>
      </c>
      <c r="AA29" s="5">
        <v>0</v>
      </c>
      <c r="AB29" s="5">
        <v>0</v>
      </c>
      <c r="AC29" s="5">
        <v>0</v>
      </c>
      <c r="AD29" s="5">
        <v>0</v>
      </c>
      <c r="AE29" s="5">
        <v>0</v>
      </c>
      <c r="AG29"/>
      <c r="AH29"/>
      <c r="AI29"/>
      <c r="AJ29"/>
      <c r="AK29"/>
      <c r="AL29"/>
      <c r="AM29"/>
    </row>
    <row r="30" spans="1:39">
      <c r="A30" s="5">
        <v>2</v>
      </c>
      <c r="B30" s="5">
        <v>2</v>
      </c>
      <c r="C30" s="5" t="s">
        <v>179</v>
      </c>
      <c r="D30" s="5">
        <v>89.8</v>
      </c>
      <c r="E30" s="5">
        <v>10</v>
      </c>
      <c r="F30" s="5">
        <v>0.2</v>
      </c>
      <c r="G30" s="5">
        <v>5.2</v>
      </c>
      <c r="H30" s="5">
        <v>79</v>
      </c>
      <c r="I30" s="5">
        <v>0.63</v>
      </c>
      <c r="J30" s="5">
        <f t="shared" si="0"/>
        <v>1.1244966144323831</v>
      </c>
      <c r="K30" s="5">
        <f t="shared" si="1"/>
        <v>-0.92971686169921031</v>
      </c>
      <c r="L30" s="5">
        <f t="shared" si="2"/>
        <v>-1.2153622147522269</v>
      </c>
      <c r="M30" s="5">
        <f t="shared" si="3"/>
        <v>-0.87267785711303314</v>
      </c>
      <c r="N30" s="5">
        <f t="shared" si="4"/>
        <v>1.0989275606427988</v>
      </c>
      <c r="O30" s="5">
        <f t="shared" si="5"/>
        <v>-0.26682175048064105</v>
      </c>
      <c r="P30" s="5" t="s">
        <v>216</v>
      </c>
      <c r="Q30" s="5" t="s">
        <v>181</v>
      </c>
      <c r="R30" s="5">
        <v>3</v>
      </c>
      <c r="S30" s="5">
        <v>0</v>
      </c>
      <c r="T30" s="5">
        <v>0</v>
      </c>
      <c r="U30" s="5">
        <v>2</v>
      </c>
      <c r="V30" s="5">
        <v>0</v>
      </c>
      <c r="W30" s="5">
        <v>0</v>
      </c>
      <c r="X30" s="5">
        <v>0</v>
      </c>
      <c r="Y30" s="5">
        <v>0</v>
      </c>
      <c r="Z30" s="5">
        <v>0</v>
      </c>
      <c r="AA30" s="5">
        <v>0</v>
      </c>
      <c r="AB30" s="5">
        <v>0</v>
      </c>
      <c r="AC30" s="5">
        <v>0</v>
      </c>
      <c r="AD30" s="5">
        <v>0</v>
      </c>
      <c r="AE30" s="5">
        <v>0</v>
      </c>
      <c r="AG30"/>
      <c r="AH30"/>
      <c r="AI30"/>
      <c r="AJ30"/>
      <c r="AK30"/>
      <c r="AL30"/>
      <c r="AM30"/>
    </row>
    <row r="31" spans="1:39">
      <c r="A31" s="5">
        <v>3</v>
      </c>
      <c r="B31" s="5">
        <v>3</v>
      </c>
      <c r="C31" s="5" t="s">
        <v>179</v>
      </c>
      <c r="D31" s="5">
        <v>58.6</v>
      </c>
      <c r="E31" s="5">
        <v>30.9</v>
      </c>
      <c r="F31" s="5">
        <v>10.5</v>
      </c>
      <c r="G31" s="5">
        <v>7</v>
      </c>
      <c r="H31" s="5">
        <v>49</v>
      </c>
      <c r="I31" s="5">
        <v>0.85499999999999998</v>
      </c>
      <c r="J31" s="5">
        <f t="shared" si="0"/>
        <v>-0.57799678560013346</v>
      </c>
      <c r="K31" s="5">
        <f t="shared" si="1"/>
        <v>0.6107456721461525</v>
      </c>
      <c r="L31" s="5">
        <f t="shared" si="2"/>
        <v>0.31902032441473033</v>
      </c>
      <c r="M31" s="5">
        <f t="shared" si="3"/>
        <v>0.64252105963267625</v>
      </c>
      <c r="N31" s="5">
        <f t="shared" si="4"/>
        <v>-0.48973799914946292</v>
      </c>
      <c r="O31" s="5">
        <f t="shared" si="5"/>
        <v>0.10469294596252011</v>
      </c>
      <c r="P31" s="5" t="s">
        <v>216</v>
      </c>
      <c r="Q31" s="5" t="s">
        <v>181</v>
      </c>
      <c r="R31" s="5">
        <v>2</v>
      </c>
      <c r="S31" s="5">
        <v>0</v>
      </c>
      <c r="T31" s="5">
        <v>0</v>
      </c>
      <c r="U31" s="5">
        <v>3</v>
      </c>
      <c r="V31" s="5">
        <v>0</v>
      </c>
      <c r="W31" s="5">
        <v>0</v>
      </c>
      <c r="X31" s="5">
        <v>0</v>
      </c>
      <c r="Y31" s="5">
        <v>0</v>
      </c>
      <c r="Z31" s="5">
        <v>0</v>
      </c>
      <c r="AA31" s="5">
        <v>0</v>
      </c>
      <c r="AB31" s="5">
        <v>0</v>
      </c>
      <c r="AC31" s="5">
        <v>2</v>
      </c>
      <c r="AD31" s="5">
        <v>0</v>
      </c>
      <c r="AE31" s="5">
        <v>0</v>
      </c>
      <c r="AG31"/>
      <c r="AH31"/>
      <c r="AI31"/>
      <c r="AJ31"/>
      <c r="AK31"/>
      <c r="AL31"/>
      <c r="AM31"/>
    </row>
    <row r="32" spans="1:39">
      <c r="A32" s="5">
        <v>3</v>
      </c>
      <c r="B32" s="5">
        <v>3</v>
      </c>
      <c r="C32" s="5" t="s">
        <v>179</v>
      </c>
      <c r="D32" s="5">
        <v>47.6</v>
      </c>
      <c r="E32" s="5">
        <v>48</v>
      </c>
      <c r="F32" s="5">
        <v>4.4000000000000004</v>
      </c>
      <c r="G32" s="5">
        <v>7.1</v>
      </c>
      <c r="H32" s="5">
        <v>66.3</v>
      </c>
      <c r="I32" s="5">
        <v>0.66</v>
      </c>
      <c r="J32" s="5">
        <f t="shared" si="0"/>
        <v>-1.1782348433039054</v>
      </c>
      <c r="K32" s="5">
        <f t="shared" si="1"/>
        <v>1.8711241089287223</v>
      </c>
      <c r="L32" s="5">
        <f t="shared" si="2"/>
        <v>-0.58969166480065205</v>
      </c>
      <c r="M32" s="5">
        <f t="shared" si="3"/>
        <v>0.72669877722965981</v>
      </c>
      <c r="N32" s="5">
        <f t="shared" si="4"/>
        <v>0.42639247366407457</v>
      </c>
      <c r="O32" s="5">
        <f t="shared" si="5"/>
        <v>-0.21728645762155283</v>
      </c>
      <c r="P32" s="5" t="s">
        <v>216</v>
      </c>
      <c r="Q32" s="5" t="s">
        <v>181</v>
      </c>
      <c r="R32" s="5">
        <v>3</v>
      </c>
      <c r="S32" s="5">
        <v>0</v>
      </c>
      <c r="T32" s="5">
        <v>0</v>
      </c>
      <c r="U32" s="5">
        <v>2</v>
      </c>
      <c r="V32" s="5">
        <v>0</v>
      </c>
      <c r="W32" s="5">
        <v>0</v>
      </c>
      <c r="X32" s="5">
        <v>0</v>
      </c>
      <c r="Y32" s="5">
        <v>0</v>
      </c>
      <c r="Z32" s="5">
        <v>1</v>
      </c>
      <c r="AA32" s="5">
        <v>0</v>
      </c>
      <c r="AB32" s="5">
        <v>0</v>
      </c>
      <c r="AC32" s="5">
        <v>0</v>
      </c>
      <c r="AD32" s="5">
        <v>0</v>
      </c>
      <c r="AE32" s="5">
        <v>0</v>
      </c>
      <c r="AG32"/>
      <c r="AH32"/>
      <c r="AI32"/>
      <c r="AJ32"/>
      <c r="AK32"/>
      <c r="AL32"/>
      <c r="AM32"/>
    </row>
    <row r="33" spans="1:39">
      <c r="A33" s="5">
        <v>3</v>
      </c>
      <c r="B33" s="5">
        <v>3</v>
      </c>
      <c r="C33" s="5" t="s">
        <v>179</v>
      </c>
      <c r="D33" s="5">
        <v>24.5</v>
      </c>
      <c r="E33" s="5">
        <v>56</v>
      </c>
      <c r="F33" s="5">
        <v>19.5</v>
      </c>
      <c r="G33" s="5">
        <v>5.3</v>
      </c>
      <c r="H33" s="5">
        <v>48.4</v>
      </c>
      <c r="I33" s="5">
        <v>0.52500000000000002</v>
      </c>
      <c r="J33" s="5">
        <f t="shared" si="0"/>
        <v>-2.4387347644818265</v>
      </c>
      <c r="K33" s="5">
        <f t="shared" si="1"/>
        <v>2.4607748395872342</v>
      </c>
      <c r="L33" s="5">
        <f t="shared" si="2"/>
        <v>1.659742931453819</v>
      </c>
      <c r="M33" s="5">
        <f t="shared" si="3"/>
        <v>-0.78850013951604958</v>
      </c>
      <c r="N33" s="5">
        <f t="shared" si="4"/>
        <v>-0.52151131034530818</v>
      </c>
      <c r="O33" s="5">
        <f t="shared" si="5"/>
        <v>-0.44019527548744958</v>
      </c>
      <c r="P33" s="5" t="s">
        <v>216</v>
      </c>
      <c r="Q33" s="5" t="s">
        <v>181</v>
      </c>
      <c r="R33" s="5">
        <v>3</v>
      </c>
      <c r="S33" s="5">
        <v>0</v>
      </c>
      <c r="T33" s="5">
        <v>1</v>
      </c>
      <c r="U33" s="5">
        <v>3</v>
      </c>
      <c r="V33" s="5">
        <v>0</v>
      </c>
      <c r="W33" s="5">
        <v>0</v>
      </c>
      <c r="X33" s="5">
        <v>0</v>
      </c>
      <c r="Y33" s="5">
        <v>0</v>
      </c>
      <c r="Z33" s="5">
        <v>0</v>
      </c>
      <c r="AA33" s="5">
        <v>0</v>
      </c>
      <c r="AB33" s="5">
        <v>0</v>
      </c>
      <c r="AC33" s="5">
        <v>0</v>
      </c>
      <c r="AD33" s="5">
        <v>0</v>
      </c>
      <c r="AE33" s="5">
        <v>0</v>
      </c>
      <c r="AG33"/>
      <c r="AH33"/>
      <c r="AI33"/>
      <c r="AJ33"/>
      <c r="AK33"/>
      <c r="AL33"/>
      <c r="AM33"/>
    </row>
    <row r="34" spans="1:39">
      <c r="A34" s="5">
        <v>3</v>
      </c>
      <c r="B34" s="5">
        <v>3</v>
      </c>
      <c r="C34" s="5" t="s">
        <v>180</v>
      </c>
      <c r="D34" s="5">
        <v>72.8</v>
      </c>
      <c r="E34" s="5">
        <v>22.1</v>
      </c>
      <c r="F34" s="5">
        <v>5.0999999999999996</v>
      </c>
      <c r="G34" s="5">
        <v>6.2</v>
      </c>
      <c r="H34" s="5">
        <v>54.2</v>
      </c>
      <c r="I34" s="5">
        <v>0.48</v>
      </c>
      <c r="J34" s="5">
        <f t="shared" si="0"/>
        <v>0.19685597979928096</v>
      </c>
      <c r="K34" s="5">
        <f t="shared" si="1"/>
        <v>-3.7870131578210633E-2</v>
      </c>
      <c r="L34" s="5">
        <f t="shared" si="2"/>
        <v>-0.48541323980872303</v>
      </c>
      <c r="M34" s="5">
        <f t="shared" si="3"/>
        <v>-3.0900681143194528E-2</v>
      </c>
      <c r="N34" s="5">
        <f t="shared" si="4"/>
        <v>-0.21436930211880403</v>
      </c>
      <c r="O34" s="5">
        <f t="shared" si="5"/>
        <v>-0.51449821477608182</v>
      </c>
      <c r="P34" s="5" t="s">
        <v>216</v>
      </c>
      <c r="Q34" s="5" t="s">
        <v>182</v>
      </c>
      <c r="R34" s="5">
        <v>4</v>
      </c>
      <c r="S34" s="5">
        <v>0</v>
      </c>
      <c r="T34" s="5">
        <v>0</v>
      </c>
      <c r="U34" s="5">
        <v>2</v>
      </c>
      <c r="V34" s="5">
        <v>0</v>
      </c>
      <c r="W34" s="5">
        <v>0</v>
      </c>
      <c r="X34" s="5">
        <v>0</v>
      </c>
      <c r="Y34" s="5">
        <v>0</v>
      </c>
      <c r="Z34" s="5">
        <v>0</v>
      </c>
      <c r="AA34" s="5">
        <v>0</v>
      </c>
      <c r="AB34" s="5">
        <v>0</v>
      </c>
      <c r="AC34" s="5">
        <v>2</v>
      </c>
      <c r="AD34" s="5">
        <v>0</v>
      </c>
      <c r="AE34" s="5">
        <v>0</v>
      </c>
      <c r="AG34"/>
      <c r="AH34"/>
      <c r="AI34"/>
      <c r="AJ34"/>
      <c r="AK34"/>
      <c r="AL34"/>
      <c r="AM34"/>
    </row>
    <row r="35" spans="1:39">
      <c r="A35" s="5">
        <v>3</v>
      </c>
      <c r="B35" s="5">
        <v>4</v>
      </c>
      <c r="C35" s="5" t="s">
        <v>180</v>
      </c>
      <c r="D35" s="5">
        <v>48.8</v>
      </c>
      <c r="E35" s="5">
        <v>33</v>
      </c>
      <c r="F35" s="5">
        <v>18.2</v>
      </c>
      <c r="G35" s="5">
        <v>7.3</v>
      </c>
      <c r="H35" s="5">
        <v>65.8</v>
      </c>
      <c r="I35" s="5">
        <v>0.94499999999999995</v>
      </c>
      <c r="J35" s="5">
        <f t="shared" si="0"/>
        <v>-1.1127543279180396</v>
      </c>
      <c r="K35" s="5">
        <f t="shared" si="1"/>
        <v>0.765528988944012</v>
      </c>
      <c r="L35" s="5">
        <f t="shared" si="2"/>
        <v>1.4660829993259505</v>
      </c>
      <c r="M35" s="5">
        <f t="shared" si="3"/>
        <v>0.8950542124236277</v>
      </c>
      <c r="N35" s="5">
        <f t="shared" si="4"/>
        <v>0.39991471433420356</v>
      </c>
      <c r="O35" s="5">
        <f t="shared" si="5"/>
        <v>0.25329882453978453</v>
      </c>
      <c r="P35" s="5" t="s">
        <v>216</v>
      </c>
      <c r="Q35" s="5" t="s">
        <v>181</v>
      </c>
      <c r="R35" s="5">
        <v>4</v>
      </c>
      <c r="S35" s="5">
        <v>3</v>
      </c>
      <c r="T35" s="5">
        <v>0</v>
      </c>
      <c r="U35" s="5">
        <v>2</v>
      </c>
      <c r="V35" s="5">
        <v>0</v>
      </c>
      <c r="W35" s="5">
        <v>0</v>
      </c>
      <c r="X35" s="5">
        <v>0</v>
      </c>
      <c r="Y35" s="5">
        <v>0</v>
      </c>
      <c r="Z35" s="5">
        <v>0</v>
      </c>
      <c r="AA35" s="5">
        <v>2</v>
      </c>
      <c r="AB35" s="5">
        <v>0</v>
      </c>
      <c r="AC35" s="5">
        <v>0</v>
      </c>
      <c r="AD35" s="5">
        <v>0</v>
      </c>
      <c r="AE35" s="5">
        <v>0</v>
      </c>
      <c r="AG35"/>
      <c r="AH35"/>
      <c r="AI35"/>
      <c r="AJ35"/>
      <c r="AK35"/>
      <c r="AL35"/>
      <c r="AM35"/>
    </row>
    <row r="36" spans="1:39">
      <c r="A36" s="5">
        <v>4</v>
      </c>
      <c r="B36" s="5">
        <v>4</v>
      </c>
      <c r="C36" s="5" t="s">
        <v>180</v>
      </c>
      <c r="D36" s="5">
        <v>12.5</v>
      </c>
      <c r="E36" s="5">
        <v>40.799999999999997</v>
      </c>
      <c r="F36" s="5">
        <v>46.7</v>
      </c>
      <c r="G36" s="5">
        <v>7.7</v>
      </c>
      <c r="H36" s="5">
        <v>63.5</v>
      </c>
      <c r="I36" s="5">
        <v>2.5049999999999999</v>
      </c>
      <c r="J36" s="5">
        <f t="shared" si="0"/>
        <v>-3.093539918340487</v>
      </c>
      <c r="K36" s="5">
        <f t="shared" si="1"/>
        <v>1.3404384513360612</v>
      </c>
      <c r="L36" s="5">
        <f t="shared" si="2"/>
        <v>5.7117045882830659</v>
      </c>
      <c r="M36" s="5">
        <f t="shared" si="3"/>
        <v>1.2317650828115634</v>
      </c>
      <c r="N36" s="5">
        <f t="shared" si="4"/>
        <v>0.27811702141679695</v>
      </c>
      <c r="O36" s="5">
        <f t="shared" si="5"/>
        <v>2.829134053212369</v>
      </c>
      <c r="P36" s="5" t="s">
        <v>216</v>
      </c>
      <c r="Q36" s="5" t="s">
        <v>181</v>
      </c>
      <c r="R36" s="5">
        <v>4</v>
      </c>
      <c r="S36" s="5">
        <v>0</v>
      </c>
      <c r="T36" s="5">
        <v>0</v>
      </c>
      <c r="U36" s="5">
        <v>0</v>
      </c>
      <c r="V36" s="5">
        <v>2</v>
      </c>
      <c r="W36" s="5">
        <v>0</v>
      </c>
      <c r="X36" s="5">
        <v>0</v>
      </c>
      <c r="Y36" s="5">
        <v>0</v>
      </c>
      <c r="Z36" s="5">
        <v>0</v>
      </c>
      <c r="AA36" s="5">
        <v>2</v>
      </c>
      <c r="AB36" s="5">
        <v>0</v>
      </c>
      <c r="AC36" s="5">
        <v>3</v>
      </c>
      <c r="AD36" s="5">
        <v>0</v>
      </c>
      <c r="AE36" s="5">
        <v>0</v>
      </c>
      <c r="AG36"/>
      <c r="AH36"/>
      <c r="AI36"/>
      <c r="AJ36"/>
      <c r="AK36"/>
      <c r="AL36"/>
      <c r="AM36"/>
    </row>
    <row r="37" spans="1:39">
      <c r="A37" s="5">
        <v>5</v>
      </c>
      <c r="B37" s="5">
        <v>5</v>
      </c>
      <c r="C37" s="5" t="s">
        <v>179</v>
      </c>
      <c r="D37" s="5">
        <v>75.2</v>
      </c>
      <c r="E37" s="5">
        <v>18.899999999999999</v>
      </c>
      <c r="F37" s="5">
        <v>5.9</v>
      </c>
      <c r="G37" s="5">
        <v>7.2</v>
      </c>
      <c r="H37" s="5">
        <v>46.7</v>
      </c>
      <c r="I37" s="5">
        <v>0.76500000000000001</v>
      </c>
      <c r="J37" s="5">
        <f t="shared" si="0"/>
        <v>0.32781701057101331</v>
      </c>
      <c r="K37" s="5">
        <f t="shared" si="1"/>
        <v>-0.27373042384161567</v>
      </c>
      <c r="L37" s="5">
        <f t="shared" si="2"/>
        <v>-0.36623789696080389</v>
      </c>
      <c r="M37" s="5">
        <f t="shared" si="3"/>
        <v>0.81087649482664415</v>
      </c>
      <c r="N37" s="5">
        <f t="shared" si="4"/>
        <v>-0.61153569206686953</v>
      </c>
      <c r="O37" s="5">
        <f t="shared" si="5"/>
        <v>-4.3912932614744306E-2</v>
      </c>
      <c r="P37" s="5" t="s">
        <v>216</v>
      </c>
      <c r="Q37" s="5" t="s">
        <v>181</v>
      </c>
      <c r="R37" s="5">
        <v>3</v>
      </c>
      <c r="S37" s="5">
        <v>0</v>
      </c>
      <c r="T37" s="5">
        <v>1</v>
      </c>
      <c r="U37" s="5">
        <v>3</v>
      </c>
      <c r="V37" s="5">
        <v>0</v>
      </c>
      <c r="W37" s="5">
        <v>0</v>
      </c>
      <c r="X37" s="5">
        <v>0</v>
      </c>
      <c r="Y37" s="5">
        <v>0</v>
      </c>
      <c r="Z37" s="5">
        <v>0</v>
      </c>
      <c r="AA37" s="5">
        <v>3</v>
      </c>
      <c r="AB37" s="5">
        <v>0</v>
      </c>
      <c r="AC37" s="5">
        <v>3</v>
      </c>
      <c r="AD37" s="5">
        <v>0</v>
      </c>
      <c r="AE37" s="5">
        <v>0</v>
      </c>
      <c r="AG37"/>
      <c r="AH37"/>
      <c r="AI37"/>
      <c r="AJ37"/>
      <c r="AK37"/>
      <c r="AL37"/>
      <c r="AM37"/>
    </row>
    <row r="38" spans="1:39">
      <c r="A38" s="5">
        <v>4</v>
      </c>
      <c r="B38" s="5">
        <v>5</v>
      </c>
      <c r="C38" s="5" t="s">
        <v>180</v>
      </c>
      <c r="D38" s="5">
        <v>56.7</v>
      </c>
      <c r="E38" s="5">
        <v>42.8</v>
      </c>
      <c r="F38" s="5">
        <v>10.5</v>
      </c>
      <c r="G38" s="5">
        <v>7.1</v>
      </c>
      <c r="H38" s="5">
        <v>90.2</v>
      </c>
      <c r="I38" s="5">
        <v>1.05</v>
      </c>
      <c r="J38" s="5">
        <f t="shared" si="0"/>
        <v>-0.68167426829442124</v>
      </c>
      <c r="K38" s="5">
        <f t="shared" si="1"/>
        <v>1.4878511340006892</v>
      </c>
      <c r="L38" s="5">
        <f t="shared" si="2"/>
        <v>0.31902032441473033</v>
      </c>
      <c r="M38" s="5">
        <f t="shared" si="3"/>
        <v>0.72669877722965981</v>
      </c>
      <c r="N38" s="5">
        <f t="shared" si="4"/>
        <v>1.6920293696319102</v>
      </c>
      <c r="O38" s="5">
        <f t="shared" si="5"/>
        <v>0.42667234954659322</v>
      </c>
      <c r="P38" s="5" t="s">
        <v>216</v>
      </c>
      <c r="Q38" s="5" t="s">
        <v>181</v>
      </c>
      <c r="R38" s="5">
        <v>4</v>
      </c>
      <c r="S38" s="5">
        <v>3</v>
      </c>
      <c r="T38" s="5">
        <v>1</v>
      </c>
      <c r="U38" s="5">
        <v>0</v>
      </c>
      <c r="V38" s="5">
        <v>2</v>
      </c>
      <c r="W38" s="5">
        <v>0</v>
      </c>
      <c r="X38" s="5">
        <v>0</v>
      </c>
      <c r="Y38" s="5">
        <v>0</v>
      </c>
      <c r="Z38" s="5">
        <v>0</v>
      </c>
      <c r="AA38" s="5">
        <v>0</v>
      </c>
      <c r="AB38" s="5">
        <v>0</v>
      </c>
      <c r="AC38" s="5">
        <v>2</v>
      </c>
      <c r="AD38" s="5">
        <v>0</v>
      </c>
      <c r="AE38" s="5">
        <v>0</v>
      </c>
      <c r="AG38"/>
      <c r="AH38"/>
      <c r="AI38"/>
      <c r="AJ38"/>
      <c r="AK38"/>
      <c r="AL38"/>
      <c r="AM38"/>
    </row>
    <row r="39" spans="1:39">
      <c r="A39" s="5">
        <v>4</v>
      </c>
      <c r="B39" s="5">
        <v>6</v>
      </c>
      <c r="C39" s="5" t="s">
        <v>180</v>
      </c>
      <c r="D39" s="5">
        <v>55.7</v>
      </c>
      <c r="E39" s="5">
        <v>34.1</v>
      </c>
      <c r="F39" s="5">
        <v>10.199999999999999</v>
      </c>
      <c r="G39" s="5">
        <v>7.5</v>
      </c>
      <c r="H39" s="5">
        <v>89.5</v>
      </c>
      <c r="I39" s="5">
        <v>0.24</v>
      </c>
      <c r="J39" s="5">
        <f t="shared" si="0"/>
        <v>-0.73624136444930965</v>
      </c>
      <c r="K39" s="5">
        <f t="shared" si="1"/>
        <v>0.84660596440955749</v>
      </c>
      <c r="L39" s="5">
        <f t="shared" si="2"/>
        <v>0.27432957084676057</v>
      </c>
      <c r="M39" s="5">
        <f t="shared" si="3"/>
        <v>1.0634096476175956</v>
      </c>
      <c r="N39" s="5">
        <f t="shared" si="4"/>
        <v>1.6549605065700905</v>
      </c>
      <c r="O39" s="5">
        <f t="shared" si="5"/>
        <v>-0.91078055764878707</v>
      </c>
      <c r="P39" s="5" t="s">
        <v>216</v>
      </c>
      <c r="Q39" s="5" t="s">
        <v>181</v>
      </c>
      <c r="R39" s="5">
        <v>3</v>
      </c>
      <c r="S39" s="5">
        <v>2</v>
      </c>
      <c r="T39" s="5">
        <v>0</v>
      </c>
      <c r="U39" s="5">
        <v>4</v>
      </c>
      <c r="V39" s="5">
        <v>1</v>
      </c>
      <c r="W39" s="5">
        <v>0</v>
      </c>
      <c r="X39" s="5">
        <v>0</v>
      </c>
      <c r="Y39" s="5">
        <v>0</v>
      </c>
      <c r="Z39" s="5">
        <v>0</v>
      </c>
      <c r="AA39" s="5">
        <v>1</v>
      </c>
      <c r="AB39" s="5">
        <v>0</v>
      </c>
      <c r="AC39" s="5">
        <v>1</v>
      </c>
      <c r="AD39" s="5">
        <v>0</v>
      </c>
      <c r="AE39" s="5">
        <v>0</v>
      </c>
      <c r="AG39"/>
      <c r="AH39"/>
      <c r="AI39"/>
      <c r="AJ39"/>
      <c r="AK39"/>
      <c r="AL39"/>
      <c r="AM39"/>
    </row>
    <row r="40" spans="1:39">
      <c r="A40" s="5">
        <v>0</v>
      </c>
      <c r="B40" s="5">
        <v>0</v>
      </c>
      <c r="C40" s="5" t="s">
        <v>175</v>
      </c>
      <c r="D40" s="5">
        <v>62.6</v>
      </c>
      <c r="E40" s="5">
        <v>31.2</v>
      </c>
      <c r="F40" s="5">
        <v>5.44</v>
      </c>
      <c r="G40" s="5">
        <v>6.1</v>
      </c>
      <c r="H40" s="5">
        <v>88.9</v>
      </c>
      <c r="I40" s="5">
        <v>1.08</v>
      </c>
      <c r="J40" s="5">
        <f t="shared" si="0"/>
        <v>-0.35972840098058007</v>
      </c>
      <c r="K40" s="5">
        <f t="shared" si="1"/>
        <v>0.63285757454584679</v>
      </c>
      <c r="L40" s="5">
        <f t="shared" si="2"/>
        <v>-0.43476371909835732</v>
      </c>
      <c r="M40" s="5">
        <f t="shared" si="3"/>
        <v>-0.11507839874017885</v>
      </c>
      <c r="N40" s="5">
        <f t="shared" si="4"/>
        <v>1.6231871953742456</v>
      </c>
      <c r="O40" s="5">
        <f t="shared" si="5"/>
        <v>0.47620764240568147</v>
      </c>
      <c r="P40" s="5" t="s">
        <v>176</v>
      </c>
      <c r="Q40" s="5" t="s">
        <v>123</v>
      </c>
      <c r="R40" s="5">
        <v>0</v>
      </c>
      <c r="S40" s="5">
        <v>0</v>
      </c>
      <c r="T40" s="5">
        <v>0</v>
      </c>
      <c r="U40" s="5">
        <v>0</v>
      </c>
      <c r="V40" s="5">
        <v>0</v>
      </c>
      <c r="W40" s="5">
        <v>0</v>
      </c>
      <c r="X40" s="5">
        <v>0</v>
      </c>
      <c r="Y40" s="5">
        <v>0</v>
      </c>
      <c r="Z40" s="5">
        <v>0</v>
      </c>
      <c r="AA40" s="5">
        <v>0</v>
      </c>
      <c r="AB40" s="5">
        <v>0</v>
      </c>
      <c r="AC40" s="5">
        <v>0</v>
      </c>
      <c r="AD40" s="5">
        <v>0</v>
      </c>
      <c r="AE40" s="5">
        <v>0</v>
      </c>
      <c r="AG40"/>
      <c r="AH40"/>
      <c r="AI40"/>
      <c r="AJ40"/>
      <c r="AK40"/>
      <c r="AL40"/>
      <c r="AM40"/>
    </row>
    <row r="41" spans="1:39">
      <c r="A41" s="5">
        <v>1</v>
      </c>
      <c r="B41" s="5">
        <v>1</v>
      </c>
      <c r="C41" s="5" t="s">
        <v>236</v>
      </c>
      <c r="D41" s="5">
        <v>94.6</v>
      </c>
      <c r="E41" s="5">
        <v>0.38</v>
      </c>
      <c r="F41" s="5">
        <v>5</v>
      </c>
      <c r="G41" s="5">
        <v>7</v>
      </c>
      <c r="H41" s="5">
        <v>44.6</v>
      </c>
      <c r="I41" s="5">
        <v>0.6</v>
      </c>
      <c r="J41" s="5">
        <f t="shared" si="0"/>
        <v>1.386418675975847</v>
      </c>
      <c r="K41" s="5">
        <f t="shared" si="1"/>
        <v>-1.6387718653160712</v>
      </c>
      <c r="L41" s="5">
        <f t="shared" si="2"/>
        <v>-0.50031015766471287</v>
      </c>
      <c r="M41" s="5">
        <f t="shared" si="3"/>
        <v>0.64252105963267625</v>
      </c>
      <c r="N41" s="5">
        <f t="shared" si="4"/>
        <v>-0.72274228125232787</v>
      </c>
      <c r="O41" s="5">
        <f t="shared" si="5"/>
        <v>-0.31635704333972925</v>
      </c>
      <c r="P41" s="5" t="s">
        <v>176</v>
      </c>
      <c r="Q41" s="5" t="s">
        <v>129</v>
      </c>
      <c r="R41" s="5">
        <v>1</v>
      </c>
      <c r="S41" s="5">
        <v>0</v>
      </c>
      <c r="T41" s="5">
        <v>0</v>
      </c>
      <c r="U41" s="5">
        <v>0</v>
      </c>
      <c r="V41" s="5">
        <v>0</v>
      </c>
      <c r="W41" s="5">
        <v>0</v>
      </c>
      <c r="X41" s="5">
        <v>0</v>
      </c>
      <c r="Y41" s="5">
        <v>0</v>
      </c>
      <c r="Z41" s="5">
        <v>0</v>
      </c>
      <c r="AA41" s="5">
        <v>0</v>
      </c>
      <c r="AB41" s="5">
        <v>0</v>
      </c>
      <c r="AC41" s="5">
        <v>0</v>
      </c>
      <c r="AD41" s="5">
        <v>0</v>
      </c>
      <c r="AE41" s="5">
        <v>0</v>
      </c>
      <c r="AG41"/>
      <c r="AH41"/>
      <c r="AI41"/>
      <c r="AJ41"/>
      <c r="AK41"/>
      <c r="AL41"/>
      <c r="AM41"/>
    </row>
    <row r="42" spans="1:39">
      <c r="A42" s="5">
        <v>1</v>
      </c>
      <c r="B42" s="5">
        <v>1</v>
      </c>
      <c r="C42" s="5" t="s">
        <v>236</v>
      </c>
      <c r="D42" s="5">
        <v>92.8</v>
      </c>
      <c r="E42" s="5">
        <v>5</v>
      </c>
      <c r="F42" s="5">
        <v>2.2000000000000002</v>
      </c>
      <c r="G42" s="5">
        <v>4.2</v>
      </c>
      <c r="H42" s="5">
        <v>47.7</v>
      </c>
      <c r="I42" s="5">
        <v>0.48</v>
      </c>
      <c r="J42" s="5">
        <f t="shared" si="0"/>
        <v>1.2881979028970481</v>
      </c>
      <c r="K42" s="5">
        <f t="shared" si="1"/>
        <v>-1.2982485683607803</v>
      </c>
      <c r="L42" s="5">
        <f t="shared" si="2"/>
        <v>-0.91742385763242928</v>
      </c>
      <c r="M42" s="5">
        <f t="shared" si="3"/>
        <v>-1.7144550330828718</v>
      </c>
      <c r="N42" s="5">
        <f t="shared" si="4"/>
        <v>-0.5585801734071274</v>
      </c>
      <c r="O42" s="5">
        <f t="shared" si="5"/>
        <v>-0.51449821477608182</v>
      </c>
      <c r="P42" s="5" t="s">
        <v>176</v>
      </c>
      <c r="Q42" s="5" t="s">
        <v>123</v>
      </c>
      <c r="R42" s="5">
        <v>0</v>
      </c>
      <c r="S42" s="5">
        <v>0</v>
      </c>
      <c r="T42" s="5">
        <v>0</v>
      </c>
      <c r="U42" s="5">
        <v>0</v>
      </c>
      <c r="V42" s="5">
        <v>0</v>
      </c>
      <c r="W42" s="5">
        <v>0</v>
      </c>
      <c r="X42" s="5">
        <v>0</v>
      </c>
      <c r="Y42" s="5">
        <v>1</v>
      </c>
      <c r="Z42" s="5">
        <v>0</v>
      </c>
      <c r="AA42" s="5">
        <v>0</v>
      </c>
      <c r="AB42" s="5">
        <v>0</v>
      </c>
      <c r="AC42" s="5">
        <v>0</v>
      </c>
      <c r="AD42" s="5">
        <v>0</v>
      </c>
      <c r="AE42" s="5">
        <v>0</v>
      </c>
      <c r="AG42"/>
      <c r="AH42"/>
      <c r="AI42"/>
      <c r="AJ42"/>
      <c r="AK42"/>
      <c r="AL42"/>
      <c r="AM42"/>
    </row>
    <row r="43" spans="1:39">
      <c r="A43" s="5">
        <v>1</v>
      </c>
      <c r="B43" s="5">
        <v>1</v>
      </c>
      <c r="C43" s="5" t="s">
        <v>236</v>
      </c>
      <c r="D43" s="5">
        <v>84.2</v>
      </c>
      <c r="E43" s="5">
        <v>11.9</v>
      </c>
      <c r="F43" s="5">
        <v>3.9</v>
      </c>
      <c r="G43" s="5">
        <v>5.7</v>
      </c>
      <c r="H43" s="5">
        <v>45.7</v>
      </c>
      <c r="I43" s="5">
        <v>0.33</v>
      </c>
      <c r="J43" s="5">
        <f t="shared" si="0"/>
        <v>0.81892087596500851</v>
      </c>
      <c r="K43" s="5">
        <f t="shared" si="1"/>
        <v>-0.78967481316781363</v>
      </c>
      <c r="L43" s="5">
        <f t="shared" si="2"/>
        <v>-0.66417625408060144</v>
      </c>
      <c r="M43" s="5">
        <f t="shared" si="3"/>
        <v>-0.45178926912811385</v>
      </c>
      <c r="N43" s="5">
        <f t="shared" si="4"/>
        <v>-0.66449121072661155</v>
      </c>
      <c r="O43" s="5">
        <f t="shared" si="5"/>
        <v>-0.76217467907152259</v>
      </c>
      <c r="P43" s="5" t="s">
        <v>176</v>
      </c>
      <c r="Q43" s="5" t="s">
        <v>129</v>
      </c>
      <c r="R43" s="5">
        <v>0</v>
      </c>
      <c r="S43" s="5">
        <v>0</v>
      </c>
      <c r="T43" s="5">
        <v>0</v>
      </c>
      <c r="U43" s="5">
        <v>0</v>
      </c>
      <c r="V43" s="5">
        <v>0</v>
      </c>
      <c r="W43" s="5">
        <v>0</v>
      </c>
      <c r="X43" s="5">
        <v>0</v>
      </c>
      <c r="Y43" s="5">
        <v>0</v>
      </c>
      <c r="Z43" s="5">
        <v>0</v>
      </c>
      <c r="AA43" s="5">
        <v>0</v>
      </c>
      <c r="AB43" s="5">
        <v>0</v>
      </c>
      <c r="AC43" s="5">
        <v>0</v>
      </c>
      <c r="AD43" s="5">
        <v>1</v>
      </c>
      <c r="AE43" s="5">
        <v>0</v>
      </c>
      <c r="AG43"/>
      <c r="AH43"/>
      <c r="AI43"/>
      <c r="AJ43"/>
      <c r="AK43"/>
      <c r="AL43"/>
      <c r="AM43"/>
    </row>
    <row r="44" spans="1:39">
      <c r="A44" s="5">
        <v>1</v>
      </c>
      <c r="B44" s="5">
        <v>1</v>
      </c>
      <c r="C44" s="5" t="s">
        <v>236</v>
      </c>
      <c r="D44" s="5">
        <v>89.2</v>
      </c>
      <c r="E44" s="5">
        <v>7</v>
      </c>
      <c r="F44" s="5">
        <v>3.82</v>
      </c>
      <c r="G44" s="5">
        <v>4.3</v>
      </c>
      <c r="H44" s="5">
        <v>34.1</v>
      </c>
      <c r="I44" s="5">
        <v>0.24</v>
      </c>
      <c r="J44" s="5">
        <f t="shared" si="0"/>
        <v>1.0917563567394504</v>
      </c>
      <c r="K44" s="5">
        <f t="shared" si="1"/>
        <v>-1.1508358856961525</v>
      </c>
      <c r="L44" s="5">
        <f t="shared" si="2"/>
        <v>-0.67609378836539336</v>
      </c>
      <c r="M44" s="5">
        <f t="shared" si="3"/>
        <v>-1.6302773154858883</v>
      </c>
      <c r="N44" s="5">
        <f t="shared" si="4"/>
        <v>-1.2787752271796196</v>
      </c>
      <c r="O44" s="5">
        <f t="shared" si="5"/>
        <v>-0.91078055764878707</v>
      </c>
      <c r="P44" s="5" t="s">
        <v>176</v>
      </c>
      <c r="Q44" s="5" t="s">
        <v>129</v>
      </c>
      <c r="R44" s="5">
        <v>0</v>
      </c>
      <c r="S44" s="5">
        <v>0</v>
      </c>
      <c r="T44" s="5">
        <v>0</v>
      </c>
      <c r="U44" s="5">
        <v>0</v>
      </c>
      <c r="V44" s="5">
        <v>0</v>
      </c>
      <c r="W44" s="5">
        <v>0</v>
      </c>
      <c r="X44" s="5">
        <v>0</v>
      </c>
      <c r="Y44" s="5">
        <v>0</v>
      </c>
      <c r="Z44" s="5">
        <v>0</v>
      </c>
      <c r="AA44" s="5">
        <v>0</v>
      </c>
      <c r="AB44" s="5">
        <v>0</v>
      </c>
      <c r="AC44" s="5">
        <v>0</v>
      </c>
      <c r="AD44" s="5">
        <v>1</v>
      </c>
      <c r="AE44" s="5">
        <v>0</v>
      </c>
      <c r="AG44"/>
      <c r="AH44"/>
      <c r="AI44"/>
      <c r="AJ44"/>
      <c r="AK44"/>
      <c r="AL44"/>
      <c r="AM44"/>
    </row>
    <row r="45" spans="1:39">
      <c r="A45" s="5">
        <v>1</v>
      </c>
      <c r="B45" s="5">
        <v>1</v>
      </c>
      <c r="C45" s="5" t="s">
        <v>236</v>
      </c>
      <c r="D45" s="5">
        <v>98.2</v>
      </c>
      <c r="E45" s="5">
        <v>1.83</v>
      </c>
      <c r="F45" s="5">
        <v>0</v>
      </c>
      <c r="G45" s="5">
        <v>7</v>
      </c>
      <c r="H45" s="5">
        <v>29.2</v>
      </c>
      <c r="I45" s="5">
        <v>0.03</v>
      </c>
      <c r="J45" s="5">
        <f t="shared" si="0"/>
        <v>1.5828602221334456</v>
      </c>
      <c r="K45" s="5">
        <f t="shared" si="1"/>
        <v>-1.531897670384216</v>
      </c>
      <c r="L45" s="5">
        <f t="shared" si="2"/>
        <v>-1.2451560504642065</v>
      </c>
      <c r="M45" s="5">
        <f t="shared" si="3"/>
        <v>0.64252105963267625</v>
      </c>
      <c r="N45" s="5">
        <f t="shared" si="4"/>
        <v>-1.5382572686123557</v>
      </c>
      <c r="O45" s="5">
        <f t="shared" si="5"/>
        <v>-1.2575276076624042</v>
      </c>
      <c r="P45" s="5" t="s">
        <v>132</v>
      </c>
      <c r="Q45" s="5" t="s">
        <v>73</v>
      </c>
      <c r="R45" s="5">
        <v>0</v>
      </c>
      <c r="S45" s="5">
        <v>0</v>
      </c>
      <c r="T45" s="5">
        <v>0</v>
      </c>
      <c r="U45" s="5">
        <v>1</v>
      </c>
      <c r="V45" s="5">
        <v>0</v>
      </c>
      <c r="W45" s="5">
        <v>0</v>
      </c>
      <c r="X45" s="5">
        <v>0</v>
      </c>
      <c r="Y45" s="5">
        <v>0</v>
      </c>
      <c r="Z45" s="5">
        <v>0</v>
      </c>
      <c r="AA45" s="5">
        <v>0</v>
      </c>
      <c r="AB45" s="5">
        <v>0</v>
      </c>
      <c r="AC45" s="5">
        <v>0</v>
      </c>
      <c r="AD45" s="5">
        <v>0</v>
      </c>
      <c r="AE45" s="5">
        <v>0</v>
      </c>
    </row>
    <row r="46" spans="1:39">
      <c r="A46" s="5">
        <v>1</v>
      </c>
      <c r="B46" s="5">
        <v>1</v>
      </c>
      <c r="C46" s="5" t="s">
        <v>236</v>
      </c>
      <c r="D46" s="5">
        <v>83.3</v>
      </c>
      <c r="E46" s="5">
        <v>10</v>
      </c>
      <c r="F46" s="5">
        <v>6.73</v>
      </c>
      <c r="G46" s="5">
        <v>6.1</v>
      </c>
      <c r="H46" s="5">
        <v>31.4</v>
      </c>
      <c r="I46" s="5">
        <v>0.315</v>
      </c>
      <c r="J46" s="5">
        <f t="shared" si="0"/>
        <v>0.7698104894256087</v>
      </c>
      <c r="K46" s="5">
        <f t="shared" si="1"/>
        <v>-0.92971686169921031</v>
      </c>
      <c r="L46" s="5">
        <f t="shared" si="2"/>
        <v>-0.24259347875608792</v>
      </c>
      <c r="M46" s="5">
        <f t="shared" si="3"/>
        <v>-0.11507839874017885</v>
      </c>
      <c r="N46" s="5">
        <f t="shared" si="4"/>
        <v>-1.4217551275609233</v>
      </c>
      <c r="O46" s="5">
        <f t="shared" si="5"/>
        <v>-0.78694232550106669</v>
      </c>
      <c r="P46" s="5" t="s">
        <v>176</v>
      </c>
      <c r="Q46" s="5" t="s">
        <v>232</v>
      </c>
      <c r="R46" s="5">
        <v>0</v>
      </c>
      <c r="S46" s="5">
        <v>0</v>
      </c>
      <c r="T46" s="5">
        <v>0</v>
      </c>
      <c r="U46" s="5">
        <v>0</v>
      </c>
      <c r="V46" s="5">
        <v>0</v>
      </c>
      <c r="W46" s="5">
        <v>0</v>
      </c>
      <c r="X46" s="5">
        <v>0</v>
      </c>
      <c r="Y46" s="5">
        <v>0</v>
      </c>
      <c r="Z46" s="5">
        <v>0</v>
      </c>
      <c r="AA46" s="5">
        <v>0</v>
      </c>
      <c r="AB46" s="5">
        <v>0</v>
      </c>
      <c r="AC46" s="5">
        <v>0</v>
      </c>
      <c r="AD46" s="5">
        <v>0</v>
      </c>
      <c r="AE46" s="5">
        <v>0</v>
      </c>
    </row>
    <row r="47" spans="1:39">
      <c r="A47" s="5">
        <v>1</v>
      </c>
      <c r="B47" s="5">
        <v>1</v>
      </c>
      <c r="C47" s="5" t="s">
        <v>177</v>
      </c>
      <c r="D47" s="5">
        <v>56.9</v>
      </c>
      <c r="E47" s="5">
        <v>32.299999999999997</v>
      </c>
      <c r="F47" s="5">
        <v>10.8</v>
      </c>
      <c r="G47" s="5">
        <v>7.25</v>
      </c>
      <c r="H47" s="5">
        <v>61</v>
      </c>
      <c r="I47" s="5">
        <v>0.69</v>
      </c>
      <c r="J47" s="5">
        <f t="shared" si="0"/>
        <v>-0.6707608490634438</v>
      </c>
      <c r="K47" s="5">
        <f t="shared" si="1"/>
        <v>0.71393455001139206</v>
      </c>
      <c r="L47" s="5">
        <f t="shared" si="2"/>
        <v>0.36371107798270003</v>
      </c>
      <c r="M47" s="5">
        <f t="shared" si="3"/>
        <v>0.85296535362513592</v>
      </c>
      <c r="N47" s="5">
        <f t="shared" si="4"/>
        <v>0.14572822476744182</v>
      </c>
      <c r="O47" s="5">
        <f t="shared" si="5"/>
        <v>-0.16775116476246482</v>
      </c>
      <c r="P47" s="5" t="s">
        <v>176</v>
      </c>
      <c r="Q47" s="5" t="s">
        <v>232</v>
      </c>
      <c r="R47" s="5">
        <v>2</v>
      </c>
      <c r="S47" s="5">
        <v>0</v>
      </c>
      <c r="T47" s="5">
        <v>0</v>
      </c>
      <c r="U47" s="5">
        <v>0</v>
      </c>
      <c r="V47" s="5">
        <v>0</v>
      </c>
      <c r="W47" s="5">
        <v>0</v>
      </c>
      <c r="X47" s="5">
        <v>0</v>
      </c>
      <c r="Y47" s="5">
        <v>0</v>
      </c>
      <c r="Z47" s="5">
        <v>0</v>
      </c>
      <c r="AA47" s="5">
        <v>0</v>
      </c>
      <c r="AB47" s="5">
        <v>0</v>
      </c>
      <c r="AC47" s="5">
        <v>0</v>
      </c>
      <c r="AD47" s="5">
        <v>0</v>
      </c>
      <c r="AE47" s="5">
        <v>0</v>
      </c>
    </row>
    <row r="48" spans="1:39">
      <c r="A48" s="5">
        <v>1</v>
      </c>
      <c r="B48" s="5">
        <v>1</v>
      </c>
      <c r="C48" s="5" t="s">
        <v>177</v>
      </c>
      <c r="D48" s="5">
        <v>53</v>
      </c>
      <c r="E48" s="5">
        <v>35.799999999999997</v>
      </c>
      <c r="F48" s="5">
        <v>11.2</v>
      </c>
      <c r="G48" s="5">
        <v>7.75</v>
      </c>
      <c r="H48" s="5">
        <v>56.2</v>
      </c>
      <c r="I48" s="5">
        <v>0.48</v>
      </c>
      <c r="J48" s="5">
        <f t="shared" si="0"/>
        <v>-0.8835725240675083</v>
      </c>
      <c r="K48" s="5">
        <f t="shared" si="1"/>
        <v>0.97190674467449101</v>
      </c>
      <c r="L48" s="5">
        <f t="shared" si="2"/>
        <v>0.42329874940665935</v>
      </c>
      <c r="M48" s="5">
        <f t="shared" si="3"/>
        <v>1.2738539416100552</v>
      </c>
      <c r="N48" s="5">
        <f t="shared" si="4"/>
        <v>-0.10845826479931991</v>
      </c>
      <c r="O48" s="5">
        <f t="shared" si="5"/>
        <v>-0.51449821477608182</v>
      </c>
      <c r="P48" s="5" t="s">
        <v>176</v>
      </c>
      <c r="Q48" s="5" t="s">
        <v>232</v>
      </c>
      <c r="R48" s="5">
        <v>2</v>
      </c>
      <c r="S48" s="5">
        <v>0</v>
      </c>
      <c r="T48" s="5">
        <v>0</v>
      </c>
      <c r="U48" s="5">
        <v>0</v>
      </c>
      <c r="V48" s="5">
        <v>0</v>
      </c>
      <c r="W48" s="5">
        <v>0</v>
      </c>
      <c r="X48" s="5">
        <v>0</v>
      </c>
      <c r="Y48" s="5">
        <v>0</v>
      </c>
      <c r="Z48" s="5">
        <v>0</v>
      </c>
      <c r="AA48" s="5">
        <v>0</v>
      </c>
      <c r="AB48" s="5">
        <v>0</v>
      </c>
      <c r="AC48" s="5">
        <v>0</v>
      </c>
      <c r="AD48" s="5">
        <v>0</v>
      </c>
      <c r="AE48" s="5">
        <v>0</v>
      </c>
    </row>
    <row r="49" spans="1:31">
      <c r="A49" s="5">
        <v>1</v>
      </c>
      <c r="B49" s="5">
        <v>1</v>
      </c>
      <c r="C49" s="5" t="s">
        <v>177</v>
      </c>
      <c r="D49" s="5">
        <v>86.2</v>
      </c>
      <c r="E49" s="5">
        <v>10</v>
      </c>
      <c r="F49" s="5">
        <v>3.82</v>
      </c>
      <c r="G49" s="5">
        <v>6.6</v>
      </c>
      <c r="H49" s="5">
        <v>82.2</v>
      </c>
      <c r="I49" s="5">
        <v>1.1399999999999999</v>
      </c>
      <c r="J49" s="5">
        <f t="shared" si="0"/>
        <v>0.92805506827478523</v>
      </c>
      <c r="K49" s="5">
        <f t="shared" si="1"/>
        <v>-0.92971686169921031</v>
      </c>
      <c r="L49" s="5">
        <f t="shared" si="2"/>
        <v>-0.67609378836539336</v>
      </c>
      <c r="M49" s="5">
        <f t="shared" si="3"/>
        <v>0.30581018924474046</v>
      </c>
      <c r="N49" s="5">
        <f t="shared" si="4"/>
        <v>1.2683852203539736</v>
      </c>
      <c r="O49" s="5">
        <f t="shared" si="5"/>
        <v>0.57527822812385754</v>
      </c>
      <c r="P49" s="5" t="s">
        <v>216</v>
      </c>
      <c r="Q49" s="5" t="s">
        <v>233</v>
      </c>
      <c r="R49" s="5">
        <v>2</v>
      </c>
      <c r="S49" s="5">
        <v>0</v>
      </c>
      <c r="T49" s="5">
        <v>0</v>
      </c>
      <c r="U49" s="5">
        <v>0</v>
      </c>
      <c r="V49" s="5">
        <v>0</v>
      </c>
      <c r="W49" s="5">
        <v>0</v>
      </c>
      <c r="X49" s="5">
        <v>0</v>
      </c>
      <c r="Y49" s="5">
        <v>0</v>
      </c>
      <c r="Z49" s="5">
        <v>0</v>
      </c>
      <c r="AA49" s="5">
        <v>0</v>
      </c>
      <c r="AB49" s="5">
        <v>0</v>
      </c>
      <c r="AC49" s="5">
        <v>0</v>
      </c>
      <c r="AD49" s="5">
        <v>0</v>
      </c>
      <c r="AE49" s="5">
        <v>0</v>
      </c>
    </row>
    <row r="50" spans="1:31">
      <c r="A50" s="5">
        <v>1</v>
      </c>
      <c r="B50" s="5">
        <v>1</v>
      </c>
      <c r="C50" s="5" t="s">
        <v>177</v>
      </c>
      <c r="D50" s="5">
        <v>65.8</v>
      </c>
      <c r="E50" s="5">
        <v>22.8</v>
      </c>
      <c r="F50" s="5">
        <v>11.4</v>
      </c>
      <c r="G50" s="5">
        <v>6.4</v>
      </c>
      <c r="H50" s="5">
        <v>53.8</v>
      </c>
      <c r="I50" s="5">
        <v>0.94499999999999995</v>
      </c>
      <c r="J50" s="5">
        <f t="shared" si="0"/>
        <v>-0.18511369328493754</v>
      </c>
      <c r="K50" s="5">
        <f t="shared" si="1"/>
        <v>1.3724307354409122E-2</v>
      </c>
      <c r="L50" s="5">
        <f t="shared" si="2"/>
        <v>0.45309258511863926</v>
      </c>
      <c r="M50" s="5">
        <f t="shared" si="3"/>
        <v>0.13745475405077334</v>
      </c>
      <c r="N50" s="5">
        <f t="shared" si="4"/>
        <v>-0.23555150958270116</v>
      </c>
      <c r="O50" s="5">
        <f t="shared" si="5"/>
        <v>0.25329882453978453</v>
      </c>
      <c r="P50" s="5" t="s">
        <v>176</v>
      </c>
      <c r="Q50" s="5" t="s">
        <v>232</v>
      </c>
      <c r="R50" s="5">
        <v>2</v>
      </c>
      <c r="S50" s="5">
        <v>0</v>
      </c>
      <c r="T50" s="5">
        <v>0</v>
      </c>
      <c r="U50" s="5">
        <v>0</v>
      </c>
      <c r="V50" s="5">
        <v>0</v>
      </c>
      <c r="W50" s="5">
        <v>0</v>
      </c>
      <c r="X50" s="5">
        <v>0</v>
      </c>
      <c r="Y50" s="5">
        <v>0</v>
      </c>
      <c r="Z50" s="5">
        <v>0</v>
      </c>
      <c r="AA50" s="5">
        <v>0</v>
      </c>
      <c r="AB50" s="5">
        <v>0</v>
      </c>
      <c r="AC50" s="5">
        <v>0</v>
      </c>
      <c r="AD50" s="5">
        <v>0</v>
      </c>
      <c r="AE50" s="5">
        <v>0</v>
      </c>
    </row>
    <row r="51" spans="1:31">
      <c r="A51" s="5">
        <v>1</v>
      </c>
      <c r="B51" s="5">
        <v>1</v>
      </c>
      <c r="C51" s="5" t="s">
        <v>177</v>
      </c>
      <c r="D51" s="5">
        <v>51.8</v>
      </c>
      <c r="E51" s="5">
        <v>32.200000000000003</v>
      </c>
      <c r="F51" s="5">
        <v>16.2</v>
      </c>
      <c r="G51" s="5">
        <v>6.3</v>
      </c>
      <c r="H51" s="5">
        <v>63.3</v>
      </c>
      <c r="I51" s="5">
        <v>0.66</v>
      </c>
      <c r="J51" s="5">
        <f t="shared" si="0"/>
        <v>-0.94905303945337449</v>
      </c>
      <c r="K51" s="5">
        <f t="shared" si="1"/>
        <v>0.70656391587816103</v>
      </c>
      <c r="L51" s="5">
        <f t="shared" si="2"/>
        <v>1.168144642206153</v>
      </c>
      <c r="M51" s="5">
        <f t="shared" si="3"/>
        <v>5.3277036453789034E-2</v>
      </c>
      <c r="N51" s="5">
        <f t="shared" si="4"/>
        <v>0.2675259176848484</v>
      </c>
      <c r="O51" s="5">
        <f t="shared" si="5"/>
        <v>-0.21728645762155283</v>
      </c>
      <c r="P51" s="5" t="s">
        <v>176</v>
      </c>
      <c r="Q51" s="5" t="s">
        <v>234</v>
      </c>
      <c r="R51" s="5">
        <v>2</v>
      </c>
      <c r="S51" s="5">
        <v>0</v>
      </c>
      <c r="T51" s="5">
        <v>0</v>
      </c>
      <c r="U51" s="5">
        <v>0</v>
      </c>
      <c r="V51" s="5">
        <v>0</v>
      </c>
      <c r="W51" s="5">
        <v>0</v>
      </c>
      <c r="X51" s="5">
        <v>0</v>
      </c>
      <c r="Y51" s="5">
        <v>0</v>
      </c>
      <c r="Z51" s="5">
        <v>0</v>
      </c>
      <c r="AA51" s="5">
        <v>0</v>
      </c>
      <c r="AB51" s="5">
        <v>0</v>
      </c>
      <c r="AC51" s="5">
        <v>0</v>
      </c>
      <c r="AD51" s="5">
        <v>0</v>
      </c>
      <c r="AE51" s="5">
        <v>0</v>
      </c>
    </row>
    <row r="52" spans="1:31">
      <c r="A52" s="5">
        <v>1</v>
      </c>
      <c r="B52" s="5">
        <v>1</v>
      </c>
      <c r="C52" s="5" t="s">
        <v>177</v>
      </c>
      <c r="D52" s="5">
        <v>97.8</v>
      </c>
      <c r="E52" s="5">
        <v>1</v>
      </c>
      <c r="F52" s="5">
        <v>1.2</v>
      </c>
      <c r="G52" s="5">
        <v>7.35</v>
      </c>
      <c r="H52" s="5">
        <v>39</v>
      </c>
      <c r="I52" s="5">
        <v>0.03</v>
      </c>
      <c r="J52" s="5">
        <f t="shared" si="0"/>
        <v>1.5610333836714898</v>
      </c>
      <c r="K52" s="5">
        <f t="shared" si="1"/>
        <v>-1.5930739336900364</v>
      </c>
      <c r="L52" s="5">
        <f t="shared" si="2"/>
        <v>-1.0663930361923282</v>
      </c>
      <c r="M52" s="5">
        <f t="shared" si="3"/>
        <v>0.93714307122211948</v>
      </c>
      <c r="N52" s="5">
        <f t="shared" si="4"/>
        <v>-1.0192931857468834</v>
      </c>
      <c r="O52" s="5">
        <f t="shared" si="5"/>
        <v>-1.2575276076624042</v>
      </c>
      <c r="P52" s="5" t="s">
        <v>132</v>
      </c>
      <c r="Q52" s="5" t="s">
        <v>235</v>
      </c>
      <c r="R52" s="5">
        <v>0</v>
      </c>
      <c r="S52" s="5">
        <v>0</v>
      </c>
      <c r="T52" s="5">
        <v>0</v>
      </c>
      <c r="U52" s="5">
        <v>0</v>
      </c>
      <c r="V52" s="5">
        <v>0</v>
      </c>
      <c r="W52" s="5">
        <v>0</v>
      </c>
      <c r="X52" s="5">
        <v>0</v>
      </c>
      <c r="Y52" s="5">
        <v>0</v>
      </c>
      <c r="Z52" s="5">
        <v>0</v>
      </c>
      <c r="AA52" s="5">
        <v>0</v>
      </c>
      <c r="AB52" s="5">
        <v>0</v>
      </c>
      <c r="AC52" s="5">
        <v>0</v>
      </c>
      <c r="AD52" s="5">
        <v>0</v>
      </c>
      <c r="AE52" s="5">
        <v>3</v>
      </c>
    </row>
    <row r="53" spans="1:31">
      <c r="A53" s="5">
        <v>1</v>
      </c>
      <c r="B53" s="5">
        <v>1</v>
      </c>
      <c r="C53" s="5" t="s">
        <v>179</v>
      </c>
      <c r="D53" s="5">
        <v>69.2</v>
      </c>
      <c r="E53" s="5">
        <v>24</v>
      </c>
      <c r="F53" s="5">
        <v>6.8</v>
      </c>
      <c r="G53" s="5">
        <v>7.4</v>
      </c>
      <c r="H53" s="5">
        <v>77.3</v>
      </c>
      <c r="I53" s="5">
        <v>1.08</v>
      </c>
      <c r="J53" s="5">
        <f t="shared" si="0"/>
        <v>4.1443364168318323E-4</v>
      </c>
      <c r="K53" s="5">
        <f t="shared" si="1"/>
        <v>0.10217191695318589</v>
      </c>
      <c r="L53" s="5">
        <f t="shared" si="2"/>
        <v>-0.2321656362568951</v>
      </c>
      <c r="M53" s="5">
        <f t="shared" si="3"/>
        <v>0.97923193002061193</v>
      </c>
      <c r="N53" s="5">
        <f t="shared" si="4"/>
        <v>1.0089031789212373</v>
      </c>
      <c r="O53" s="5">
        <f t="shared" si="5"/>
        <v>0.47620764240568147</v>
      </c>
      <c r="P53" s="5" t="s">
        <v>132</v>
      </c>
      <c r="Q53" s="5" t="s">
        <v>232</v>
      </c>
      <c r="R53" s="5">
        <v>3</v>
      </c>
      <c r="S53" s="5">
        <v>0</v>
      </c>
      <c r="T53" s="5">
        <v>0</v>
      </c>
      <c r="U53" s="5">
        <v>0</v>
      </c>
      <c r="V53" s="5">
        <v>0</v>
      </c>
      <c r="W53" s="5">
        <v>0</v>
      </c>
      <c r="X53" s="5">
        <v>0</v>
      </c>
      <c r="Y53" s="5">
        <v>0</v>
      </c>
      <c r="Z53" s="5">
        <v>0</v>
      </c>
      <c r="AA53" s="5">
        <v>0</v>
      </c>
      <c r="AB53" s="5">
        <v>0</v>
      </c>
      <c r="AC53" s="5">
        <v>0</v>
      </c>
      <c r="AD53" s="5">
        <v>0</v>
      </c>
      <c r="AE53" s="5">
        <v>0</v>
      </c>
    </row>
    <row r="54" spans="1:31">
      <c r="A54" s="5">
        <v>1</v>
      </c>
      <c r="B54" s="5">
        <v>1</v>
      </c>
      <c r="C54" s="5" t="s">
        <v>179</v>
      </c>
      <c r="D54" s="5">
        <v>57.1</v>
      </c>
      <c r="E54" s="5">
        <v>31.1</v>
      </c>
      <c r="F54" s="5">
        <v>11.8</v>
      </c>
      <c r="G54" s="5">
        <v>5.2</v>
      </c>
      <c r="H54" s="5">
        <v>43.5</v>
      </c>
      <c r="I54" s="5">
        <v>0.55500000000000005</v>
      </c>
      <c r="J54" s="5">
        <f t="shared" si="0"/>
        <v>-0.65984742983246603</v>
      </c>
      <c r="K54" s="5">
        <f t="shared" si="1"/>
        <v>0.62548694041261554</v>
      </c>
      <c r="L54" s="5">
        <f t="shared" si="2"/>
        <v>0.51268025654259874</v>
      </c>
      <c r="M54" s="5">
        <f t="shared" si="3"/>
        <v>-0.87267785711303314</v>
      </c>
      <c r="N54" s="5">
        <f t="shared" si="4"/>
        <v>-0.78099335177804419</v>
      </c>
      <c r="O54" s="5">
        <f t="shared" si="5"/>
        <v>-0.39065998262836138</v>
      </c>
      <c r="P54" s="5" t="s">
        <v>176</v>
      </c>
      <c r="Q54" s="5" t="s">
        <v>123</v>
      </c>
      <c r="R54" s="5">
        <v>3</v>
      </c>
      <c r="S54" s="5">
        <v>0</v>
      </c>
      <c r="T54" s="5">
        <v>0</v>
      </c>
      <c r="U54" s="5">
        <v>0</v>
      </c>
      <c r="V54" s="5">
        <v>0</v>
      </c>
      <c r="W54" s="5">
        <v>0</v>
      </c>
      <c r="X54" s="5">
        <v>0</v>
      </c>
      <c r="Y54" s="5">
        <v>0</v>
      </c>
      <c r="Z54" s="5">
        <v>0</v>
      </c>
      <c r="AA54" s="5">
        <v>0</v>
      </c>
      <c r="AB54" s="5">
        <v>0</v>
      </c>
      <c r="AC54" s="5">
        <v>0</v>
      </c>
      <c r="AD54" s="5">
        <v>0</v>
      </c>
      <c r="AE54" s="5">
        <v>0</v>
      </c>
    </row>
    <row r="55" spans="1:31">
      <c r="A55" s="5">
        <v>1</v>
      </c>
      <c r="B55" s="5">
        <v>1</v>
      </c>
      <c r="C55" s="5" t="s">
        <v>179</v>
      </c>
      <c r="D55" s="5">
        <v>60.5</v>
      </c>
      <c r="E55" s="5">
        <v>31</v>
      </c>
      <c r="F55" s="5">
        <v>8.5</v>
      </c>
      <c r="G55" s="5">
        <v>5.3</v>
      </c>
      <c r="H55" s="5">
        <v>41.2</v>
      </c>
      <c r="I55" s="5">
        <v>0.55000000000000004</v>
      </c>
      <c r="J55" s="5">
        <f t="shared" si="0"/>
        <v>-0.47431930290584567</v>
      </c>
      <c r="K55" s="5">
        <f t="shared" si="1"/>
        <v>0.61811630627938396</v>
      </c>
      <c r="L55" s="5">
        <f t="shared" si="2"/>
        <v>2.1081967294932804E-2</v>
      </c>
      <c r="M55" s="5">
        <f t="shared" si="3"/>
        <v>-0.78850013951604958</v>
      </c>
      <c r="N55" s="5">
        <f t="shared" si="4"/>
        <v>-0.9027910446954508</v>
      </c>
      <c r="O55" s="5">
        <f t="shared" si="5"/>
        <v>-0.39891586477154273</v>
      </c>
      <c r="P55" s="5" t="s">
        <v>216</v>
      </c>
      <c r="Q55" s="5" t="s">
        <v>123</v>
      </c>
      <c r="R55" s="5">
        <v>0</v>
      </c>
      <c r="S55" s="5">
        <v>0</v>
      </c>
      <c r="T55" s="5">
        <v>0</v>
      </c>
      <c r="U55" s="5">
        <v>0</v>
      </c>
      <c r="V55" s="5">
        <v>0</v>
      </c>
      <c r="W55" s="5">
        <v>0</v>
      </c>
      <c r="X55" s="5">
        <v>0</v>
      </c>
      <c r="Y55" s="5">
        <v>0</v>
      </c>
      <c r="Z55" s="5">
        <v>0</v>
      </c>
      <c r="AA55" s="5">
        <v>0</v>
      </c>
      <c r="AB55" s="5">
        <v>0</v>
      </c>
      <c r="AC55" s="5">
        <v>0</v>
      </c>
      <c r="AD55" s="5">
        <v>0</v>
      </c>
      <c r="AE55" s="5">
        <v>0</v>
      </c>
    </row>
    <row r="56" spans="1:31">
      <c r="A56" s="5">
        <v>1</v>
      </c>
      <c r="B56" s="5">
        <v>1</v>
      </c>
      <c r="C56" s="5" t="s">
        <v>180</v>
      </c>
      <c r="D56" s="5">
        <v>89.5</v>
      </c>
      <c r="E56" s="5">
        <v>7.9</v>
      </c>
      <c r="F56" s="5">
        <v>2.6</v>
      </c>
      <c r="G56" s="5">
        <v>7.7</v>
      </c>
      <c r="H56" s="5">
        <v>49.2</v>
      </c>
      <c r="I56" s="5">
        <v>2.4049999999999998</v>
      </c>
      <c r="J56" s="5">
        <f t="shared" si="0"/>
        <v>1.1081264855859168</v>
      </c>
      <c r="K56" s="5">
        <f t="shared" si="1"/>
        <v>-1.0845001784970698</v>
      </c>
      <c r="L56" s="5">
        <f t="shared" si="2"/>
        <v>-0.85783618620846991</v>
      </c>
      <c r="M56" s="5">
        <f t="shared" si="3"/>
        <v>1.2317650828115634</v>
      </c>
      <c r="N56" s="5">
        <f t="shared" si="4"/>
        <v>-0.47914689541751432</v>
      </c>
      <c r="O56" s="5">
        <f t="shared" si="5"/>
        <v>2.6640164103487414</v>
      </c>
      <c r="P56" s="5" t="s">
        <v>216</v>
      </c>
      <c r="Q56" s="5" t="s">
        <v>232</v>
      </c>
      <c r="R56" s="5">
        <v>4</v>
      </c>
      <c r="S56" s="5">
        <v>0</v>
      </c>
      <c r="T56" s="5">
        <v>0</v>
      </c>
      <c r="U56" s="5">
        <v>0</v>
      </c>
      <c r="V56" s="5">
        <v>0</v>
      </c>
      <c r="W56" s="5">
        <v>0</v>
      </c>
      <c r="X56" s="5">
        <v>0</v>
      </c>
      <c r="Y56" s="5">
        <v>0</v>
      </c>
      <c r="Z56" s="5">
        <v>0</v>
      </c>
      <c r="AA56" s="5">
        <v>0</v>
      </c>
      <c r="AB56" s="5">
        <v>0</v>
      </c>
      <c r="AC56" s="5">
        <v>0</v>
      </c>
      <c r="AD56" s="5">
        <v>0</v>
      </c>
      <c r="AE56" s="5">
        <v>0</v>
      </c>
    </row>
    <row r="57" spans="1:31">
      <c r="A57" s="5">
        <v>1</v>
      </c>
      <c r="B57" s="5">
        <v>1</v>
      </c>
      <c r="C57" s="5" t="s">
        <v>180</v>
      </c>
      <c r="D57" s="5">
        <v>81.3</v>
      </c>
      <c r="E57" s="5">
        <v>12</v>
      </c>
      <c r="F57" s="5">
        <v>6.7</v>
      </c>
      <c r="G57" s="5">
        <v>7.3</v>
      </c>
      <c r="H57" s="5">
        <v>57.4</v>
      </c>
      <c r="I57" s="5">
        <v>0.75</v>
      </c>
      <c r="J57" s="5">
        <f t="shared" si="0"/>
        <v>0.66067629711583198</v>
      </c>
      <c r="K57" s="5">
        <f t="shared" si="1"/>
        <v>-0.78230417903458227</v>
      </c>
      <c r="L57" s="5">
        <f t="shared" si="2"/>
        <v>-0.24706255411288491</v>
      </c>
      <c r="M57" s="5">
        <f t="shared" si="3"/>
        <v>0.8950542124236277</v>
      </c>
      <c r="N57" s="5">
        <f t="shared" si="4"/>
        <v>-4.4911642407629675E-2</v>
      </c>
      <c r="O57" s="5">
        <f t="shared" si="5"/>
        <v>-6.8680579044288412E-2</v>
      </c>
      <c r="P57" s="5" t="s">
        <v>176</v>
      </c>
      <c r="Q57" s="5" t="s">
        <v>232</v>
      </c>
      <c r="R57" s="5">
        <v>4</v>
      </c>
      <c r="S57" s="5">
        <v>0</v>
      </c>
      <c r="T57" s="5">
        <v>0</v>
      </c>
      <c r="U57" s="5">
        <v>0</v>
      </c>
      <c r="V57" s="5">
        <v>0</v>
      </c>
      <c r="W57" s="5">
        <v>0</v>
      </c>
      <c r="X57" s="5">
        <v>0</v>
      </c>
      <c r="Y57" s="5">
        <v>0</v>
      </c>
      <c r="Z57" s="5">
        <v>0</v>
      </c>
      <c r="AA57" s="5">
        <v>0</v>
      </c>
      <c r="AB57" s="5">
        <v>0</v>
      </c>
      <c r="AC57" s="5">
        <v>0</v>
      </c>
      <c r="AD57" s="5">
        <v>0</v>
      </c>
      <c r="AE57" s="5">
        <v>0</v>
      </c>
    </row>
    <row r="58" spans="1:31">
      <c r="A58" s="5">
        <v>1</v>
      </c>
      <c r="B58" s="5">
        <v>1</v>
      </c>
      <c r="C58" s="5" t="s">
        <v>180</v>
      </c>
      <c r="D58" s="5">
        <v>90.2</v>
      </c>
      <c r="E58" s="5">
        <v>8</v>
      </c>
      <c r="F58" s="5">
        <v>1.8</v>
      </c>
      <c r="G58" s="5">
        <v>7.1</v>
      </c>
      <c r="H58" s="5">
        <v>51.5</v>
      </c>
      <c r="I58" s="5">
        <v>0.61499999999999999</v>
      </c>
      <c r="J58" s="5">
        <f t="shared" si="0"/>
        <v>1.1463234528943387</v>
      </c>
      <c r="K58" s="5">
        <f t="shared" si="1"/>
        <v>-1.0771295443638385</v>
      </c>
      <c r="L58" s="5">
        <f t="shared" si="2"/>
        <v>-0.97701152905638888</v>
      </c>
      <c r="M58" s="5">
        <f t="shared" si="3"/>
        <v>0.72669877722965981</v>
      </c>
      <c r="N58" s="5">
        <f t="shared" si="4"/>
        <v>-0.35734920250010777</v>
      </c>
      <c r="O58" s="5">
        <f t="shared" si="5"/>
        <v>-0.29158939691018515</v>
      </c>
      <c r="P58" s="5" t="s">
        <v>216</v>
      </c>
      <c r="Q58" s="5" t="s">
        <v>232</v>
      </c>
      <c r="R58" s="5">
        <v>4</v>
      </c>
      <c r="S58" s="5">
        <v>0</v>
      </c>
      <c r="T58" s="5">
        <v>0</v>
      </c>
      <c r="U58" s="5">
        <v>0</v>
      </c>
      <c r="V58" s="5">
        <v>0</v>
      </c>
      <c r="W58" s="5">
        <v>0</v>
      </c>
      <c r="X58" s="5">
        <v>0</v>
      </c>
      <c r="Y58" s="5">
        <v>0</v>
      </c>
      <c r="Z58" s="5">
        <v>0</v>
      </c>
      <c r="AA58" s="5">
        <v>0</v>
      </c>
      <c r="AB58" s="5">
        <v>0</v>
      </c>
      <c r="AC58" s="5">
        <v>0</v>
      </c>
      <c r="AD58" s="5">
        <v>0</v>
      </c>
      <c r="AE58" s="5">
        <v>0</v>
      </c>
    </row>
    <row r="59" spans="1:31">
      <c r="A59" s="5">
        <v>2</v>
      </c>
      <c r="B59" s="5">
        <v>2</v>
      </c>
      <c r="C59" s="5" t="s">
        <v>177</v>
      </c>
      <c r="D59" s="5">
        <v>57.8</v>
      </c>
      <c r="E59" s="5">
        <v>36</v>
      </c>
      <c r="F59" s="5">
        <v>6.2</v>
      </c>
      <c r="G59" s="5">
        <v>5.4</v>
      </c>
      <c r="H59" s="5">
        <v>43.3</v>
      </c>
      <c r="I59" s="5">
        <v>0.36</v>
      </c>
      <c r="J59" s="5">
        <f t="shared" si="0"/>
        <v>-0.62165046252404443</v>
      </c>
      <c r="K59" s="5">
        <f t="shared" si="1"/>
        <v>0.98664801294095406</v>
      </c>
      <c r="L59" s="5">
        <f t="shared" si="2"/>
        <v>-0.3215471433928343</v>
      </c>
      <c r="M59" s="5">
        <f t="shared" si="3"/>
        <v>-0.70432242191906524</v>
      </c>
      <c r="N59" s="5">
        <f t="shared" si="4"/>
        <v>-0.79158445550999279</v>
      </c>
      <c r="O59" s="5">
        <f t="shared" si="5"/>
        <v>-0.7126393862124345</v>
      </c>
      <c r="P59" s="5" t="s">
        <v>176</v>
      </c>
      <c r="Q59" s="5" t="s">
        <v>232</v>
      </c>
      <c r="R59" s="5">
        <v>0</v>
      </c>
      <c r="S59" s="5">
        <v>0</v>
      </c>
      <c r="T59" s="5">
        <v>0</v>
      </c>
      <c r="U59" s="5">
        <v>0</v>
      </c>
      <c r="V59" s="5">
        <v>0</v>
      </c>
      <c r="W59" s="5">
        <v>0</v>
      </c>
      <c r="X59" s="5">
        <v>0</v>
      </c>
      <c r="Y59" s="5">
        <v>0</v>
      </c>
      <c r="Z59" s="5">
        <v>0</v>
      </c>
      <c r="AA59" s="5">
        <v>0</v>
      </c>
      <c r="AB59" s="5">
        <v>0</v>
      </c>
      <c r="AC59" s="5">
        <v>0</v>
      </c>
      <c r="AD59" s="5">
        <v>0</v>
      </c>
      <c r="AE59" s="5">
        <v>0</v>
      </c>
    </row>
    <row r="60" spans="1:31">
      <c r="A60" s="5">
        <v>2</v>
      </c>
      <c r="B60" s="5">
        <v>2</v>
      </c>
      <c r="C60" s="5" t="s">
        <v>177</v>
      </c>
      <c r="D60" s="5">
        <v>60.5</v>
      </c>
      <c r="E60" s="5">
        <v>22.9</v>
      </c>
      <c r="F60" s="5">
        <v>16.600000000000001</v>
      </c>
      <c r="G60" s="5">
        <v>5.5</v>
      </c>
      <c r="H60" s="5">
        <v>35.299999999999997</v>
      </c>
      <c r="I60" s="5">
        <v>0.16500000000000001</v>
      </c>
      <c r="J60" s="5">
        <f t="shared" si="0"/>
        <v>-0.47431930290584567</v>
      </c>
      <c r="K60" s="5">
        <f t="shared" si="1"/>
        <v>2.1094941487640365E-2</v>
      </c>
      <c r="L60" s="5">
        <f t="shared" si="2"/>
        <v>1.2277323136301128</v>
      </c>
      <c r="M60" s="5">
        <f t="shared" si="3"/>
        <v>-0.62014470432208169</v>
      </c>
      <c r="N60" s="5">
        <f t="shared" si="4"/>
        <v>-1.2152286047879293</v>
      </c>
      <c r="O60" s="5">
        <f t="shared" si="5"/>
        <v>-1.0346187897965073</v>
      </c>
      <c r="P60" s="5" t="s">
        <v>176</v>
      </c>
      <c r="Q60" s="5" t="s">
        <v>123</v>
      </c>
      <c r="R60" s="5">
        <v>0</v>
      </c>
      <c r="S60" s="5">
        <v>0</v>
      </c>
      <c r="T60" s="5">
        <v>0</v>
      </c>
      <c r="U60" s="5">
        <v>0</v>
      </c>
      <c r="V60" s="5">
        <v>0</v>
      </c>
      <c r="W60" s="5">
        <v>0</v>
      </c>
      <c r="X60" s="5">
        <v>0</v>
      </c>
      <c r="Y60" s="5">
        <v>0</v>
      </c>
      <c r="Z60" s="5">
        <v>0</v>
      </c>
      <c r="AA60" s="5">
        <v>0</v>
      </c>
      <c r="AB60" s="5">
        <v>0</v>
      </c>
      <c r="AC60" s="5">
        <v>0</v>
      </c>
      <c r="AD60" s="5">
        <v>0</v>
      </c>
      <c r="AE60" s="5">
        <v>0</v>
      </c>
    </row>
    <row r="61" spans="1:31">
      <c r="A61" s="5">
        <v>2</v>
      </c>
      <c r="B61" s="5">
        <v>2</v>
      </c>
      <c r="C61" s="5" t="s">
        <v>177</v>
      </c>
      <c r="D61" s="5">
        <v>57.6</v>
      </c>
      <c r="E61" s="5">
        <v>37</v>
      </c>
      <c r="F61" s="5">
        <v>5.4</v>
      </c>
      <c r="G61" s="5">
        <v>7.4</v>
      </c>
      <c r="H61" s="5">
        <v>95</v>
      </c>
      <c r="I61" s="5">
        <v>0.63</v>
      </c>
      <c r="J61" s="5">
        <f t="shared" si="0"/>
        <v>-0.63256388175502187</v>
      </c>
      <c r="K61" s="5">
        <f t="shared" si="1"/>
        <v>1.0603543542732681</v>
      </c>
      <c r="L61" s="5">
        <f t="shared" si="2"/>
        <v>-0.44072248624075328</v>
      </c>
      <c r="M61" s="5">
        <f t="shared" si="3"/>
        <v>0.97923193002061193</v>
      </c>
      <c r="N61" s="5">
        <f t="shared" si="4"/>
        <v>1.9462158591986718</v>
      </c>
      <c r="O61" s="5">
        <f t="shared" si="5"/>
        <v>-0.26682175048064105</v>
      </c>
      <c r="P61" s="5" t="s">
        <v>176</v>
      </c>
      <c r="Q61" s="5" t="s">
        <v>232</v>
      </c>
      <c r="R61" s="5">
        <v>3</v>
      </c>
      <c r="S61" s="5">
        <v>0</v>
      </c>
      <c r="T61" s="5">
        <v>0</v>
      </c>
      <c r="U61" s="5">
        <v>3</v>
      </c>
      <c r="V61" s="5">
        <v>0</v>
      </c>
      <c r="W61" s="5">
        <v>0</v>
      </c>
      <c r="X61" s="5">
        <v>0</v>
      </c>
      <c r="Y61" s="5">
        <v>0</v>
      </c>
      <c r="Z61" s="5">
        <v>0</v>
      </c>
      <c r="AA61" s="5">
        <v>0</v>
      </c>
      <c r="AB61" s="5">
        <v>0</v>
      </c>
      <c r="AC61" s="5">
        <v>0</v>
      </c>
      <c r="AD61" s="5">
        <v>0</v>
      </c>
      <c r="AE61" s="5">
        <v>0</v>
      </c>
    </row>
    <row r="62" spans="1:31">
      <c r="A62" s="5">
        <v>2</v>
      </c>
      <c r="B62" s="5">
        <v>2</v>
      </c>
      <c r="C62" s="5" t="s">
        <v>177</v>
      </c>
      <c r="D62" s="5">
        <v>25.5</v>
      </c>
      <c r="E62" s="5">
        <v>49</v>
      </c>
      <c r="F62" s="5">
        <v>25.5</v>
      </c>
      <c r="G62" s="5">
        <v>7.5</v>
      </c>
      <c r="H62" s="5">
        <v>60.2</v>
      </c>
      <c r="I62" s="5">
        <v>0.79500000000000004</v>
      </c>
      <c r="J62" s="5">
        <f t="shared" si="0"/>
        <v>-2.3841676683269384</v>
      </c>
      <c r="K62" s="5">
        <f t="shared" si="1"/>
        <v>1.9448304502610363</v>
      </c>
      <c r="L62" s="5">
        <f t="shared" si="2"/>
        <v>2.5535580028132117</v>
      </c>
      <c r="M62" s="5">
        <f t="shared" si="3"/>
        <v>1.0634096476175956</v>
      </c>
      <c r="N62" s="5">
        <f t="shared" si="4"/>
        <v>0.10336380983964832</v>
      </c>
      <c r="O62" s="5">
        <f t="shared" si="5"/>
        <v>5.6223602443438939E-3</v>
      </c>
      <c r="P62" s="5" t="s">
        <v>176</v>
      </c>
      <c r="Q62" s="5" t="s">
        <v>232</v>
      </c>
      <c r="R62" s="5">
        <v>4</v>
      </c>
      <c r="S62" s="5">
        <v>2</v>
      </c>
      <c r="T62" s="5">
        <v>0</v>
      </c>
      <c r="U62" s="5">
        <v>0</v>
      </c>
      <c r="V62" s="5">
        <v>0</v>
      </c>
      <c r="W62" s="5">
        <v>0</v>
      </c>
      <c r="X62" s="5">
        <v>0</v>
      </c>
      <c r="Y62" s="5">
        <v>0</v>
      </c>
      <c r="Z62" s="5">
        <v>0</v>
      </c>
      <c r="AA62" s="5">
        <v>0</v>
      </c>
      <c r="AB62" s="5">
        <v>0</v>
      </c>
      <c r="AC62" s="5">
        <v>0</v>
      </c>
      <c r="AD62" s="5">
        <v>0</v>
      </c>
      <c r="AE62" s="5">
        <v>0</v>
      </c>
    </row>
    <row r="63" spans="1:31">
      <c r="A63" s="5">
        <v>2</v>
      </c>
      <c r="B63" s="5">
        <v>2</v>
      </c>
      <c r="C63" s="5" t="s">
        <v>177</v>
      </c>
      <c r="D63" s="5">
        <v>59.5</v>
      </c>
      <c r="E63" s="5">
        <v>31</v>
      </c>
      <c r="F63" s="5">
        <v>9.5</v>
      </c>
      <c r="G63" s="5">
        <v>7.2</v>
      </c>
      <c r="H63" s="5">
        <v>53</v>
      </c>
      <c r="I63" s="5">
        <v>0.47</v>
      </c>
      <c r="J63" s="5">
        <f t="shared" si="0"/>
        <v>-0.52888639906073398</v>
      </c>
      <c r="K63" s="5">
        <f t="shared" si="1"/>
        <v>0.61811630627938396</v>
      </c>
      <c r="L63" s="5">
        <f t="shared" si="2"/>
        <v>0.17005114585483155</v>
      </c>
      <c r="M63" s="5">
        <f t="shared" si="3"/>
        <v>0.81087649482664415</v>
      </c>
      <c r="N63" s="5">
        <f t="shared" si="4"/>
        <v>-0.27791592451049468</v>
      </c>
      <c r="O63" s="5">
        <f t="shared" si="5"/>
        <v>-0.53100997906244463</v>
      </c>
      <c r="P63" s="5" t="s">
        <v>176</v>
      </c>
      <c r="Q63" s="5" t="s">
        <v>232</v>
      </c>
      <c r="R63" s="5">
        <v>3</v>
      </c>
      <c r="S63" s="5">
        <v>0</v>
      </c>
      <c r="T63" s="5">
        <v>0</v>
      </c>
      <c r="U63" s="5">
        <v>3</v>
      </c>
      <c r="V63" s="5">
        <v>0</v>
      </c>
      <c r="W63" s="5">
        <v>0</v>
      </c>
      <c r="X63" s="5">
        <v>0</v>
      </c>
      <c r="Y63" s="5">
        <v>0</v>
      </c>
      <c r="Z63" s="5">
        <v>0</v>
      </c>
      <c r="AA63" s="5">
        <v>0</v>
      </c>
      <c r="AB63" s="5">
        <v>0</v>
      </c>
      <c r="AC63" s="5">
        <v>0</v>
      </c>
      <c r="AD63" s="5">
        <v>0</v>
      </c>
      <c r="AE63" s="5">
        <v>0</v>
      </c>
    </row>
    <row r="64" spans="1:31">
      <c r="A64" s="5">
        <v>2</v>
      </c>
      <c r="B64" s="5">
        <v>2</v>
      </c>
      <c r="C64" s="5" t="s">
        <v>177</v>
      </c>
      <c r="D64" s="5">
        <v>67.5</v>
      </c>
      <c r="E64" s="5">
        <v>24.1</v>
      </c>
      <c r="F64" s="5">
        <v>8.5</v>
      </c>
      <c r="G64" s="5">
        <v>7.2</v>
      </c>
      <c r="H64" s="5">
        <v>60.5</v>
      </c>
      <c r="I64" s="5">
        <v>0.96</v>
      </c>
      <c r="J64" s="5">
        <f t="shared" si="0"/>
        <v>-9.2349629821627185E-2</v>
      </c>
      <c r="K64" s="5">
        <f t="shared" si="1"/>
        <v>0.10954255108641739</v>
      </c>
      <c r="L64" s="5">
        <f t="shared" si="2"/>
        <v>2.1081967294932804E-2</v>
      </c>
      <c r="M64" s="5">
        <f t="shared" si="3"/>
        <v>0.81087649482664415</v>
      </c>
      <c r="N64" s="5">
        <f t="shared" si="4"/>
        <v>0.11925046543757079</v>
      </c>
      <c r="O64" s="5">
        <f t="shared" si="5"/>
        <v>0.27806647096932863</v>
      </c>
      <c r="P64" s="5" t="s">
        <v>176</v>
      </c>
      <c r="Q64" s="5" t="s">
        <v>232</v>
      </c>
      <c r="R64" s="5">
        <v>3</v>
      </c>
      <c r="S64" s="5">
        <v>0</v>
      </c>
      <c r="T64" s="5">
        <v>0</v>
      </c>
      <c r="U64" s="5">
        <v>0</v>
      </c>
      <c r="V64" s="5">
        <v>0</v>
      </c>
      <c r="W64" s="5">
        <v>0</v>
      </c>
      <c r="X64" s="5">
        <v>0</v>
      </c>
      <c r="Y64" s="5">
        <v>0</v>
      </c>
      <c r="Z64" s="5">
        <v>0</v>
      </c>
      <c r="AA64" s="5">
        <v>3</v>
      </c>
      <c r="AB64" s="5">
        <v>0</v>
      </c>
      <c r="AC64" s="5">
        <v>0</v>
      </c>
      <c r="AD64" s="5">
        <v>0</v>
      </c>
      <c r="AE64" s="5">
        <v>0</v>
      </c>
    </row>
    <row r="65" spans="1:31">
      <c r="A65" s="5">
        <v>2</v>
      </c>
      <c r="B65" s="5">
        <v>2</v>
      </c>
      <c r="C65" s="5" t="s">
        <v>179</v>
      </c>
      <c r="D65" s="5">
        <v>56.2</v>
      </c>
      <c r="E65" s="5">
        <v>33</v>
      </c>
      <c r="F65" s="5">
        <v>10.8</v>
      </c>
      <c r="G65" s="5">
        <v>4.6500000000000004</v>
      </c>
      <c r="H65" s="5">
        <v>92</v>
      </c>
      <c r="I65" s="5">
        <v>1.92</v>
      </c>
      <c r="J65" s="5">
        <f t="shared" si="0"/>
        <v>-0.7089578163718655</v>
      </c>
      <c r="K65" s="5">
        <f t="shared" si="1"/>
        <v>0.765528988944012</v>
      </c>
      <c r="L65" s="5">
        <f t="shared" si="2"/>
        <v>0.36371107798270003</v>
      </c>
      <c r="M65" s="5">
        <f t="shared" si="3"/>
        <v>-1.3356553038964443</v>
      </c>
      <c r="N65" s="5">
        <f t="shared" si="4"/>
        <v>1.7873493032194456</v>
      </c>
      <c r="O65" s="5">
        <f t="shared" si="5"/>
        <v>1.8631958424601498</v>
      </c>
      <c r="P65" s="5" t="s">
        <v>176</v>
      </c>
      <c r="Q65" s="5" t="s">
        <v>232</v>
      </c>
      <c r="R65" s="5">
        <v>3</v>
      </c>
      <c r="S65" s="5">
        <v>0</v>
      </c>
      <c r="T65" s="5">
        <v>0</v>
      </c>
      <c r="U65" s="5">
        <v>0</v>
      </c>
      <c r="V65" s="5">
        <v>0</v>
      </c>
      <c r="W65" s="5">
        <v>1</v>
      </c>
      <c r="X65" s="5">
        <v>0</v>
      </c>
      <c r="Y65" s="5">
        <v>0</v>
      </c>
      <c r="Z65" s="5">
        <v>0</v>
      </c>
      <c r="AA65" s="5">
        <v>0</v>
      </c>
      <c r="AB65" s="5">
        <v>0</v>
      </c>
      <c r="AC65" s="5">
        <v>0</v>
      </c>
      <c r="AD65" s="5">
        <v>0</v>
      </c>
      <c r="AE65" s="5">
        <v>0</v>
      </c>
    </row>
    <row r="66" spans="1:31">
      <c r="A66" s="5">
        <v>2</v>
      </c>
      <c r="B66" s="5">
        <v>2</v>
      </c>
      <c r="C66" s="5" t="s">
        <v>179</v>
      </c>
      <c r="D66" s="5">
        <v>76.5</v>
      </c>
      <c r="E66" s="5">
        <v>16.899999999999999</v>
      </c>
      <c r="F66" s="5">
        <v>6.6</v>
      </c>
      <c r="G66" s="5">
        <v>5.4</v>
      </c>
      <c r="H66" s="5">
        <v>41.5</v>
      </c>
      <c r="I66" s="5">
        <v>0.51</v>
      </c>
      <c r="J66" s="5">
        <f t="shared" ref="J66:J80" si="6">(D66-$D$81)/$D$82</f>
        <v>0.39875423557236805</v>
      </c>
      <c r="K66" s="5">
        <f t="shared" ref="K66:K80" si="7">(E66-$E$81)/$E$82</f>
        <v>-0.4211431065062437</v>
      </c>
      <c r="L66" s="5">
        <f t="shared" ref="L66:L80" si="8">(F66-$F$81)/$F$82</f>
        <v>-0.26195947196887487</v>
      </c>
      <c r="M66" s="5">
        <f t="shared" ref="M66:M80" si="9">(G66-$G$81)/$G$82</f>
        <v>-0.70432242191906524</v>
      </c>
      <c r="N66" s="5">
        <f t="shared" ref="N66:N80" si="10">(H66-$H$81)/$H$82</f>
        <v>-0.88690438909752833</v>
      </c>
      <c r="O66" s="5">
        <f t="shared" ref="O66:O80" si="11">(I66-$I$81)/$I$82</f>
        <v>-0.46496292191699368</v>
      </c>
      <c r="P66" s="5" t="s">
        <v>176</v>
      </c>
      <c r="Q66" s="5" t="s">
        <v>232</v>
      </c>
      <c r="R66" s="5">
        <v>2</v>
      </c>
      <c r="S66" s="5">
        <v>0</v>
      </c>
      <c r="T66" s="5">
        <v>0</v>
      </c>
      <c r="U66" s="5">
        <v>0</v>
      </c>
      <c r="V66" s="5">
        <v>0</v>
      </c>
      <c r="W66" s="5">
        <v>0</v>
      </c>
      <c r="X66" s="5">
        <v>0</v>
      </c>
      <c r="Y66" s="5">
        <v>0</v>
      </c>
      <c r="Z66" s="5">
        <v>0</v>
      </c>
      <c r="AA66" s="5">
        <v>0</v>
      </c>
      <c r="AB66" s="5">
        <v>0</v>
      </c>
      <c r="AC66" s="5">
        <v>0</v>
      </c>
      <c r="AD66" s="5">
        <v>3</v>
      </c>
      <c r="AE66" s="5">
        <v>0</v>
      </c>
    </row>
    <row r="67" spans="1:31">
      <c r="A67" s="5">
        <v>2</v>
      </c>
      <c r="B67" s="5">
        <v>2</v>
      </c>
      <c r="C67" s="5" t="s">
        <v>180</v>
      </c>
      <c r="D67" s="5">
        <v>67.3</v>
      </c>
      <c r="E67" s="5">
        <v>23.9</v>
      </c>
      <c r="F67" s="5">
        <v>8.8000000000000007</v>
      </c>
      <c r="G67" s="5">
        <v>7.45</v>
      </c>
      <c r="H67" s="5">
        <v>79.400000000000006</v>
      </c>
      <c r="I67" s="5">
        <v>3.18</v>
      </c>
      <c r="J67" s="5">
        <f t="shared" si="6"/>
        <v>-0.103263049052605</v>
      </c>
      <c r="K67" s="5">
        <f t="shared" si="7"/>
        <v>9.4801282819954383E-2</v>
      </c>
      <c r="L67" s="5">
        <f t="shared" si="8"/>
        <v>6.5772720862902534E-2</v>
      </c>
      <c r="M67" s="5">
        <f t="shared" si="9"/>
        <v>1.0213207888191038</v>
      </c>
      <c r="N67" s="5">
        <f t="shared" si="10"/>
        <v>1.120109768106696</v>
      </c>
      <c r="O67" s="5">
        <f t="shared" si="11"/>
        <v>3.9436781425418528</v>
      </c>
      <c r="P67" s="5" t="s">
        <v>216</v>
      </c>
      <c r="Q67" s="5" t="s">
        <v>233</v>
      </c>
      <c r="R67" s="5">
        <v>4</v>
      </c>
      <c r="S67" s="5">
        <v>0</v>
      </c>
      <c r="T67" s="5">
        <v>0</v>
      </c>
      <c r="U67" s="5">
        <v>2</v>
      </c>
      <c r="V67" s="5">
        <v>0</v>
      </c>
      <c r="W67" s="5">
        <v>0</v>
      </c>
      <c r="X67" s="5">
        <v>0</v>
      </c>
      <c r="Y67" s="5">
        <v>0</v>
      </c>
      <c r="Z67" s="5">
        <v>0</v>
      </c>
      <c r="AA67" s="5">
        <v>0</v>
      </c>
      <c r="AB67" s="5">
        <v>0</v>
      </c>
      <c r="AC67" s="5">
        <v>0</v>
      </c>
      <c r="AD67" s="5">
        <v>0</v>
      </c>
      <c r="AE67" s="5">
        <v>0</v>
      </c>
    </row>
    <row r="68" spans="1:31">
      <c r="A68" s="5">
        <v>2</v>
      </c>
      <c r="B68" s="5">
        <v>2</v>
      </c>
      <c r="C68" s="5" t="s">
        <v>180</v>
      </c>
      <c r="D68" s="5">
        <v>55</v>
      </c>
      <c r="E68" s="5">
        <v>33</v>
      </c>
      <c r="F68" s="5">
        <v>12</v>
      </c>
      <c r="G68" s="5">
        <v>7.5</v>
      </c>
      <c r="H68" s="5">
        <v>60</v>
      </c>
      <c r="I68" s="5">
        <v>0.55500000000000005</v>
      </c>
      <c r="J68" s="5">
        <f t="shared" si="6"/>
        <v>-0.77443833175773169</v>
      </c>
      <c r="K68" s="5">
        <f t="shared" si="7"/>
        <v>0.765528988944012</v>
      </c>
      <c r="L68" s="5">
        <f t="shared" si="8"/>
        <v>0.54247409225457843</v>
      </c>
      <c r="M68" s="5">
        <f t="shared" si="9"/>
        <v>1.0634096476175956</v>
      </c>
      <c r="N68" s="5">
        <f t="shared" si="10"/>
        <v>9.2772706107699748E-2</v>
      </c>
      <c r="O68" s="5">
        <f t="shared" si="11"/>
        <v>-0.39065998262836138</v>
      </c>
      <c r="P68" s="5" t="s">
        <v>176</v>
      </c>
      <c r="Q68" s="5" t="s">
        <v>232</v>
      </c>
      <c r="R68" s="5">
        <v>4</v>
      </c>
      <c r="S68" s="5">
        <v>1</v>
      </c>
      <c r="T68" s="5">
        <v>0</v>
      </c>
      <c r="U68" s="5">
        <v>0</v>
      </c>
      <c r="V68" s="5">
        <v>0</v>
      </c>
      <c r="W68" s="5">
        <v>0</v>
      </c>
      <c r="X68" s="5">
        <v>0</v>
      </c>
      <c r="Y68" s="5">
        <v>0</v>
      </c>
      <c r="Z68" s="5">
        <v>0</v>
      </c>
      <c r="AA68" s="5">
        <v>0</v>
      </c>
      <c r="AB68" s="5">
        <v>0</v>
      </c>
      <c r="AC68" s="5">
        <v>0</v>
      </c>
      <c r="AD68" s="5">
        <v>0</v>
      </c>
      <c r="AE68" s="5">
        <v>0</v>
      </c>
    </row>
    <row r="69" spans="1:31">
      <c r="A69" s="5">
        <v>3</v>
      </c>
      <c r="B69" s="5">
        <v>3</v>
      </c>
      <c r="C69" s="5" t="s">
        <v>236</v>
      </c>
      <c r="D69" s="5">
        <v>83.2</v>
      </c>
      <c r="E69" s="5">
        <v>13.9</v>
      </c>
      <c r="F69" s="5">
        <v>2.9</v>
      </c>
      <c r="G69" s="5">
        <v>6.7</v>
      </c>
      <c r="H69" s="5">
        <v>64.5</v>
      </c>
      <c r="I69" s="5">
        <v>0.6</v>
      </c>
      <c r="J69" s="5">
        <f t="shared" si="6"/>
        <v>0.7643537798101202</v>
      </c>
      <c r="K69" s="5">
        <f t="shared" si="7"/>
        <v>-0.64226213050318559</v>
      </c>
      <c r="L69" s="5">
        <f t="shared" si="8"/>
        <v>-0.81314543264050021</v>
      </c>
      <c r="M69" s="5">
        <f t="shared" si="9"/>
        <v>0.3899879068417248</v>
      </c>
      <c r="N69" s="5">
        <f t="shared" si="10"/>
        <v>0.33107254007653902</v>
      </c>
      <c r="O69" s="5">
        <f t="shared" si="11"/>
        <v>-0.31635704333972925</v>
      </c>
      <c r="P69" s="5" t="s">
        <v>132</v>
      </c>
      <c r="Q69" s="5" t="s">
        <v>233</v>
      </c>
      <c r="R69" s="5">
        <v>0</v>
      </c>
      <c r="S69" s="5">
        <v>0</v>
      </c>
      <c r="T69" s="5">
        <v>1</v>
      </c>
      <c r="U69" s="5">
        <v>0</v>
      </c>
      <c r="V69" s="5">
        <v>0</v>
      </c>
      <c r="W69" s="5">
        <v>0</v>
      </c>
      <c r="X69" s="5">
        <v>0</v>
      </c>
      <c r="Y69" s="5">
        <v>0</v>
      </c>
      <c r="Z69" s="5">
        <v>0</v>
      </c>
      <c r="AA69" s="5">
        <v>1</v>
      </c>
      <c r="AB69" s="5">
        <v>0</v>
      </c>
      <c r="AC69" s="5">
        <v>0</v>
      </c>
      <c r="AD69" s="5">
        <v>0</v>
      </c>
      <c r="AE69" s="5">
        <v>0</v>
      </c>
    </row>
    <row r="70" spans="1:31">
      <c r="A70" s="5">
        <v>3</v>
      </c>
      <c r="B70" s="5">
        <v>3</v>
      </c>
      <c r="C70" s="5" t="s">
        <v>179</v>
      </c>
      <c r="D70" s="5">
        <v>61.3</v>
      </c>
      <c r="E70" s="5">
        <v>24</v>
      </c>
      <c r="F70" s="5">
        <v>14.7</v>
      </c>
      <c r="G70" s="5">
        <v>7.65</v>
      </c>
      <c r="H70" s="5">
        <v>50.7</v>
      </c>
      <c r="I70" s="5">
        <v>1.9350000000000001</v>
      </c>
      <c r="J70" s="5">
        <f t="shared" si="6"/>
        <v>-0.43066562598193514</v>
      </c>
      <c r="K70" s="5">
        <f t="shared" si="7"/>
        <v>0.10217191695318589</v>
      </c>
      <c r="L70" s="5">
        <f t="shared" si="8"/>
        <v>0.94469087436630494</v>
      </c>
      <c r="M70" s="5">
        <f t="shared" si="9"/>
        <v>1.1896762240130716</v>
      </c>
      <c r="N70" s="5">
        <f t="shared" si="10"/>
        <v>-0.39971361742790124</v>
      </c>
      <c r="O70" s="5">
        <f t="shared" si="11"/>
        <v>1.8879634888896941</v>
      </c>
      <c r="P70" s="5" t="s">
        <v>176</v>
      </c>
      <c r="Q70" s="5" t="s">
        <v>232</v>
      </c>
      <c r="R70" s="5">
        <v>3</v>
      </c>
      <c r="S70" s="5">
        <v>0</v>
      </c>
      <c r="T70" s="5">
        <v>0</v>
      </c>
      <c r="U70" s="5">
        <v>1</v>
      </c>
      <c r="V70" s="5">
        <v>0</v>
      </c>
      <c r="W70" s="5">
        <v>0</v>
      </c>
      <c r="X70" s="5">
        <v>0</v>
      </c>
      <c r="Y70" s="5">
        <v>0</v>
      </c>
      <c r="Z70" s="5">
        <v>0</v>
      </c>
      <c r="AA70" s="5">
        <v>0</v>
      </c>
      <c r="AB70" s="5">
        <v>0</v>
      </c>
      <c r="AC70" s="5">
        <v>1</v>
      </c>
      <c r="AD70" s="5">
        <v>0</v>
      </c>
      <c r="AE70" s="5">
        <v>0</v>
      </c>
    </row>
    <row r="71" spans="1:31">
      <c r="A71" s="5">
        <v>3</v>
      </c>
      <c r="B71" s="5">
        <v>3</v>
      </c>
      <c r="C71" s="5" t="s">
        <v>179</v>
      </c>
      <c r="D71" s="5">
        <v>69.5</v>
      </c>
      <c r="E71" s="5">
        <v>27.9</v>
      </c>
      <c r="F71" s="5">
        <v>2.6</v>
      </c>
      <c r="G71" s="5">
        <v>7.4</v>
      </c>
      <c r="H71" s="5">
        <v>48.2</v>
      </c>
      <c r="I71" s="5">
        <v>0.28499999999999998</v>
      </c>
      <c r="J71" s="5">
        <f t="shared" si="6"/>
        <v>1.6784562488149534E-2</v>
      </c>
      <c r="K71" s="5">
        <f t="shared" si="7"/>
        <v>0.38962664814921044</v>
      </c>
      <c r="L71" s="5">
        <f t="shared" si="8"/>
        <v>-0.85783618620846991</v>
      </c>
      <c r="M71" s="5">
        <f t="shared" si="9"/>
        <v>0.97923193002061193</v>
      </c>
      <c r="N71" s="5">
        <f t="shared" si="10"/>
        <v>-0.53210241407725645</v>
      </c>
      <c r="O71" s="5">
        <f t="shared" si="11"/>
        <v>-0.83647761836015477</v>
      </c>
      <c r="P71" s="5" t="s">
        <v>176</v>
      </c>
      <c r="Q71" s="5" t="s">
        <v>232</v>
      </c>
      <c r="R71" s="5">
        <v>2</v>
      </c>
      <c r="S71" s="5">
        <v>3</v>
      </c>
      <c r="T71" s="5">
        <v>0</v>
      </c>
      <c r="U71" s="5">
        <v>0</v>
      </c>
      <c r="V71" s="5">
        <v>0</v>
      </c>
      <c r="W71" s="5">
        <v>0</v>
      </c>
      <c r="X71" s="5">
        <v>0</v>
      </c>
      <c r="Y71" s="5">
        <v>0</v>
      </c>
      <c r="Z71" s="5">
        <v>0</v>
      </c>
      <c r="AA71" s="5">
        <v>3</v>
      </c>
      <c r="AB71" s="5">
        <v>0</v>
      </c>
      <c r="AC71" s="5">
        <v>0</v>
      </c>
      <c r="AD71" s="5">
        <v>0</v>
      </c>
      <c r="AE71" s="5">
        <v>0</v>
      </c>
    </row>
    <row r="72" spans="1:31">
      <c r="A72" s="5">
        <v>3</v>
      </c>
      <c r="B72" s="5">
        <v>3</v>
      </c>
      <c r="C72" s="5" t="s">
        <v>179</v>
      </c>
      <c r="D72" s="5">
        <v>67.2</v>
      </c>
      <c r="E72" s="5">
        <v>25</v>
      </c>
      <c r="F72" s="5">
        <v>7.8</v>
      </c>
      <c r="G72" s="5">
        <v>7.2</v>
      </c>
      <c r="H72" s="5">
        <v>68.900000000000006</v>
      </c>
      <c r="I72" s="5">
        <v>1.0349999999999999</v>
      </c>
      <c r="J72" s="5">
        <f t="shared" si="6"/>
        <v>-0.10871975866809352</v>
      </c>
      <c r="K72" s="5">
        <f t="shared" si="7"/>
        <v>0.17587825828549991</v>
      </c>
      <c r="L72" s="5">
        <f t="shared" si="8"/>
        <v>-8.3196457696996351E-2</v>
      </c>
      <c r="M72" s="5">
        <f t="shared" si="9"/>
        <v>0.81087649482664415</v>
      </c>
      <c r="N72" s="5">
        <f t="shared" si="10"/>
        <v>0.56407682217940436</v>
      </c>
      <c r="O72" s="5">
        <f t="shared" si="11"/>
        <v>0.40190470311704896</v>
      </c>
      <c r="P72" s="5" t="s">
        <v>176</v>
      </c>
      <c r="Q72" s="5" t="s">
        <v>232</v>
      </c>
      <c r="R72" s="5">
        <v>3</v>
      </c>
      <c r="S72" s="5">
        <v>0</v>
      </c>
      <c r="T72" s="5">
        <v>0</v>
      </c>
      <c r="U72" s="5">
        <v>3</v>
      </c>
      <c r="V72" s="5">
        <v>0</v>
      </c>
      <c r="W72" s="5">
        <v>0</v>
      </c>
      <c r="X72" s="5">
        <v>0</v>
      </c>
      <c r="Y72" s="5">
        <v>0</v>
      </c>
      <c r="Z72" s="5">
        <v>0</v>
      </c>
      <c r="AA72" s="5">
        <v>0</v>
      </c>
      <c r="AB72" s="5">
        <v>0</v>
      </c>
      <c r="AC72" s="5">
        <v>0</v>
      </c>
      <c r="AD72" s="5">
        <v>0</v>
      </c>
      <c r="AE72" s="5">
        <v>0</v>
      </c>
    </row>
    <row r="73" spans="1:31">
      <c r="A73" s="5">
        <v>3</v>
      </c>
      <c r="B73" s="5">
        <v>3</v>
      </c>
      <c r="C73" s="5" t="s">
        <v>180</v>
      </c>
      <c r="D73" s="5">
        <v>46.7</v>
      </c>
      <c r="E73" s="5">
        <v>41.7</v>
      </c>
      <c r="F73" s="5">
        <v>11.6</v>
      </c>
      <c r="G73" s="5">
        <v>7.5</v>
      </c>
      <c r="H73" s="5">
        <v>104.5</v>
      </c>
      <c r="I73" s="5">
        <v>1.02</v>
      </c>
      <c r="J73" s="5">
        <f t="shared" si="6"/>
        <v>-1.2273452298433047</v>
      </c>
      <c r="K73" s="5">
        <f t="shared" si="7"/>
        <v>1.4067741585351441</v>
      </c>
      <c r="L73" s="5">
        <f t="shared" si="8"/>
        <v>0.48288642083061889</v>
      </c>
      <c r="M73" s="5">
        <f t="shared" si="9"/>
        <v>1.0634096476175956</v>
      </c>
      <c r="N73" s="5">
        <f t="shared" si="10"/>
        <v>2.4492932864662214</v>
      </c>
      <c r="O73" s="5">
        <f t="shared" si="11"/>
        <v>0.37713705668750502</v>
      </c>
      <c r="P73" s="5" t="s">
        <v>216</v>
      </c>
      <c r="Q73" s="5" t="s">
        <v>232</v>
      </c>
      <c r="R73" s="5">
        <v>3</v>
      </c>
      <c r="S73" s="5">
        <v>2</v>
      </c>
      <c r="T73" s="5">
        <v>0</v>
      </c>
      <c r="U73" s="5">
        <v>0</v>
      </c>
      <c r="V73" s="5">
        <v>2</v>
      </c>
      <c r="W73" s="5">
        <v>0</v>
      </c>
      <c r="X73" s="5">
        <v>0</v>
      </c>
      <c r="Y73" s="5">
        <v>0</v>
      </c>
      <c r="Z73" s="5">
        <v>0</v>
      </c>
      <c r="AA73" s="5">
        <v>0</v>
      </c>
      <c r="AB73" s="5">
        <v>0</v>
      </c>
      <c r="AC73" s="5">
        <v>0</v>
      </c>
      <c r="AD73" s="5">
        <v>0</v>
      </c>
      <c r="AE73" s="5">
        <v>0</v>
      </c>
    </row>
    <row r="74" spans="1:31">
      <c r="A74" s="5">
        <v>3</v>
      </c>
      <c r="B74" s="5">
        <v>3</v>
      </c>
      <c r="C74" s="5" t="s">
        <v>180</v>
      </c>
      <c r="D74" s="5">
        <v>73.400000000000006</v>
      </c>
      <c r="E74" s="5">
        <v>19.899999999999999</v>
      </c>
      <c r="F74" s="5">
        <v>7.7</v>
      </c>
      <c r="G74" s="5">
        <v>7.4</v>
      </c>
      <c r="H74" s="5">
        <v>98.5</v>
      </c>
      <c r="I74" s="5">
        <v>0.58499999999999996</v>
      </c>
      <c r="J74" s="5">
        <f t="shared" si="6"/>
        <v>0.22959623749221444</v>
      </c>
      <c r="K74" s="5">
        <f t="shared" si="7"/>
        <v>-0.20002408250930168</v>
      </c>
      <c r="L74" s="5">
        <f t="shared" si="8"/>
        <v>-9.8093375552986167E-2</v>
      </c>
      <c r="M74" s="5">
        <f t="shared" si="9"/>
        <v>0.97923193002061193</v>
      </c>
      <c r="N74" s="5">
        <f t="shared" si="10"/>
        <v>2.131560174507769</v>
      </c>
      <c r="O74" s="5">
        <f t="shared" si="11"/>
        <v>-0.34112468976927335</v>
      </c>
      <c r="P74" s="5" t="s">
        <v>216</v>
      </c>
      <c r="Q74" s="5" t="s">
        <v>232</v>
      </c>
      <c r="R74" s="5">
        <v>3</v>
      </c>
      <c r="S74" s="5">
        <v>3</v>
      </c>
      <c r="T74" s="5">
        <v>0</v>
      </c>
      <c r="U74" s="5">
        <v>4</v>
      </c>
      <c r="V74" s="5">
        <v>0</v>
      </c>
      <c r="W74" s="5">
        <v>0</v>
      </c>
      <c r="X74" s="5">
        <v>0</v>
      </c>
      <c r="Y74" s="5">
        <v>0</v>
      </c>
      <c r="Z74" s="5">
        <v>0</v>
      </c>
      <c r="AA74" s="5">
        <v>0</v>
      </c>
      <c r="AB74" s="5">
        <v>0</v>
      </c>
      <c r="AC74" s="5">
        <v>0</v>
      </c>
      <c r="AD74" s="5">
        <v>0</v>
      </c>
      <c r="AE74" s="5">
        <v>0</v>
      </c>
    </row>
    <row r="75" spans="1:31">
      <c r="A75" s="5">
        <v>3</v>
      </c>
      <c r="B75" s="5">
        <v>3</v>
      </c>
      <c r="C75" s="5" t="s">
        <v>180</v>
      </c>
      <c r="D75" s="5">
        <v>61.6</v>
      </c>
      <c r="E75" s="5">
        <v>23.9</v>
      </c>
      <c r="F75" s="5">
        <v>14.5</v>
      </c>
      <c r="G75" s="5">
        <v>7.4</v>
      </c>
      <c r="H75" s="5">
        <v>53.8</v>
      </c>
      <c r="I75" s="5">
        <v>0.70499999999999996</v>
      </c>
      <c r="J75" s="5">
        <f t="shared" si="6"/>
        <v>-0.41429549713546843</v>
      </c>
      <c r="K75" s="5">
        <f t="shared" si="7"/>
        <v>9.4801282819954383E-2</v>
      </c>
      <c r="L75" s="5">
        <f t="shared" si="8"/>
        <v>0.91489703865432537</v>
      </c>
      <c r="M75" s="5">
        <f t="shared" si="9"/>
        <v>0.97923193002061193</v>
      </c>
      <c r="N75" s="5">
        <f t="shared" si="10"/>
        <v>-0.23555150958270116</v>
      </c>
      <c r="O75" s="5">
        <f t="shared" si="11"/>
        <v>-0.14298351833292072</v>
      </c>
      <c r="P75" s="5" t="s">
        <v>176</v>
      </c>
      <c r="Q75" s="5" t="s">
        <v>232</v>
      </c>
      <c r="R75" s="5">
        <v>4</v>
      </c>
      <c r="S75" s="5">
        <v>0</v>
      </c>
      <c r="T75" s="5">
        <v>0</v>
      </c>
      <c r="U75" s="5">
        <v>0</v>
      </c>
      <c r="V75" s="5">
        <v>0</v>
      </c>
      <c r="W75" s="5">
        <v>0</v>
      </c>
      <c r="X75" s="5">
        <v>0</v>
      </c>
      <c r="Y75" s="5">
        <v>0</v>
      </c>
      <c r="Z75" s="5">
        <v>0</v>
      </c>
      <c r="AA75" s="5">
        <v>1</v>
      </c>
      <c r="AB75" s="5">
        <v>0</v>
      </c>
      <c r="AC75" s="5">
        <v>1</v>
      </c>
      <c r="AD75" s="5">
        <v>0</v>
      </c>
      <c r="AE75" s="5">
        <v>0</v>
      </c>
    </row>
    <row r="76" spans="1:31">
      <c r="A76" s="5">
        <v>3</v>
      </c>
      <c r="B76" s="5">
        <v>3</v>
      </c>
      <c r="C76" s="5" t="s">
        <v>180</v>
      </c>
      <c r="D76" s="5">
        <v>92.5</v>
      </c>
      <c r="E76" s="5">
        <v>7.5</v>
      </c>
      <c r="F76" s="5">
        <v>0</v>
      </c>
      <c r="G76" s="5">
        <v>5.7</v>
      </c>
      <c r="H76" s="5">
        <v>90.6</v>
      </c>
      <c r="I76" s="5">
        <v>0.91500000000000004</v>
      </c>
      <c r="J76" s="5">
        <f t="shared" si="6"/>
        <v>1.2718277740505817</v>
      </c>
      <c r="K76" s="5">
        <f t="shared" si="7"/>
        <v>-1.1139827150299955</v>
      </c>
      <c r="L76" s="5">
        <f t="shared" si="8"/>
        <v>-1.2451560504642065</v>
      </c>
      <c r="M76" s="5">
        <f t="shared" si="9"/>
        <v>-0.45178926912811385</v>
      </c>
      <c r="N76" s="5">
        <f t="shared" si="10"/>
        <v>1.7132115770958065</v>
      </c>
      <c r="O76" s="5">
        <f t="shared" si="11"/>
        <v>0.20376353168069652</v>
      </c>
      <c r="P76" s="5" t="s">
        <v>132</v>
      </c>
      <c r="Q76" s="5" t="s">
        <v>232</v>
      </c>
      <c r="R76" s="5">
        <v>4</v>
      </c>
      <c r="S76" s="5">
        <v>0</v>
      </c>
      <c r="T76" s="5">
        <v>1</v>
      </c>
      <c r="U76" s="5">
        <v>2</v>
      </c>
      <c r="V76" s="5">
        <v>0</v>
      </c>
      <c r="W76" s="5">
        <v>0</v>
      </c>
      <c r="X76" s="5">
        <v>0</v>
      </c>
      <c r="Y76" s="5">
        <v>0</v>
      </c>
      <c r="Z76" s="5">
        <v>0</v>
      </c>
      <c r="AA76" s="5">
        <v>0</v>
      </c>
      <c r="AB76" s="5">
        <v>0</v>
      </c>
      <c r="AC76" s="5">
        <v>0</v>
      </c>
      <c r="AD76" s="5">
        <v>0</v>
      </c>
      <c r="AE76" s="5">
        <v>0</v>
      </c>
    </row>
    <row r="77" spans="1:31">
      <c r="A77" s="5">
        <v>3</v>
      </c>
      <c r="B77" s="5">
        <v>3</v>
      </c>
      <c r="C77" s="5" t="s">
        <v>180</v>
      </c>
      <c r="D77" s="5">
        <v>49.9</v>
      </c>
      <c r="E77" s="5">
        <v>37.200000000000003</v>
      </c>
      <c r="F77" s="5">
        <v>12.9</v>
      </c>
      <c r="G77" s="5">
        <v>7.35</v>
      </c>
      <c r="H77" s="5">
        <v>69.5</v>
      </c>
      <c r="I77" s="5">
        <v>3.18</v>
      </c>
      <c r="J77" s="5">
        <f t="shared" si="6"/>
        <v>-1.0527305221476624</v>
      </c>
      <c r="K77" s="5">
        <f t="shared" si="7"/>
        <v>1.075095622539731</v>
      </c>
      <c r="L77" s="5">
        <f t="shared" si="8"/>
        <v>0.67654635295848742</v>
      </c>
      <c r="M77" s="5">
        <f t="shared" si="9"/>
        <v>0.93714307122211948</v>
      </c>
      <c r="N77" s="5">
        <f t="shared" si="10"/>
        <v>0.59585013337524928</v>
      </c>
      <c r="O77" s="5">
        <f t="shared" si="11"/>
        <v>3.9436781425418528</v>
      </c>
      <c r="P77" s="5" t="s">
        <v>216</v>
      </c>
      <c r="Q77" s="5" t="s">
        <v>233</v>
      </c>
      <c r="R77" s="5">
        <v>4</v>
      </c>
      <c r="S77" s="5">
        <v>0</v>
      </c>
      <c r="T77" s="5">
        <v>0</v>
      </c>
      <c r="U77" s="5">
        <v>3</v>
      </c>
      <c r="V77" s="5">
        <v>0</v>
      </c>
      <c r="W77" s="5">
        <v>0</v>
      </c>
      <c r="X77" s="5">
        <v>0</v>
      </c>
      <c r="Y77" s="5">
        <v>0</v>
      </c>
      <c r="Z77" s="5">
        <v>0</v>
      </c>
      <c r="AA77" s="5">
        <v>0</v>
      </c>
      <c r="AB77" s="5">
        <v>0</v>
      </c>
      <c r="AC77" s="5">
        <v>1</v>
      </c>
      <c r="AD77" s="5">
        <v>0</v>
      </c>
      <c r="AE77" s="5">
        <v>0</v>
      </c>
    </row>
    <row r="78" spans="1:31">
      <c r="A78" s="5">
        <v>4</v>
      </c>
      <c r="B78" s="5">
        <v>4</v>
      </c>
      <c r="C78" s="5" t="s">
        <v>180</v>
      </c>
      <c r="D78" s="5">
        <v>44.2</v>
      </c>
      <c r="E78" s="5">
        <v>44</v>
      </c>
      <c r="F78" s="5">
        <v>11.8</v>
      </c>
      <c r="G78" s="5">
        <v>7.5</v>
      </c>
      <c r="H78" s="5">
        <v>59.7</v>
      </c>
      <c r="I78" s="5">
        <v>1.0049999999999999</v>
      </c>
      <c r="J78" s="5">
        <f t="shared" si="6"/>
        <v>-1.3637629702305258</v>
      </c>
      <c r="K78" s="5">
        <f t="shared" si="7"/>
        <v>1.5762987435994662</v>
      </c>
      <c r="L78" s="5">
        <f t="shared" si="8"/>
        <v>0.51268025654259874</v>
      </c>
      <c r="M78" s="5">
        <f t="shared" si="9"/>
        <v>1.0634096476175956</v>
      </c>
      <c r="N78" s="5">
        <f t="shared" si="10"/>
        <v>7.6886050509777287E-2</v>
      </c>
      <c r="O78" s="5">
        <f t="shared" si="11"/>
        <v>0.35236941025796076</v>
      </c>
      <c r="P78" s="5" t="s">
        <v>216</v>
      </c>
      <c r="Q78" s="5" t="s">
        <v>232</v>
      </c>
      <c r="R78" s="5">
        <v>4</v>
      </c>
      <c r="S78" s="5">
        <v>0</v>
      </c>
      <c r="T78" s="5">
        <v>0</v>
      </c>
      <c r="U78" s="5">
        <v>0</v>
      </c>
      <c r="V78" s="5">
        <v>3</v>
      </c>
      <c r="W78" s="5">
        <v>0</v>
      </c>
      <c r="X78" s="5">
        <v>0</v>
      </c>
      <c r="Y78" s="5">
        <v>0</v>
      </c>
      <c r="Z78" s="5">
        <v>0</v>
      </c>
      <c r="AA78" s="5">
        <v>3</v>
      </c>
      <c r="AB78" s="5">
        <v>0</v>
      </c>
      <c r="AC78" s="5">
        <v>2</v>
      </c>
      <c r="AD78" s="5">
        <v>0</v>
      </c>
      <c r="AE78" s="5">
        <v>0</v>
      </c>
    </row>
    <row r="79" spans="1:31">
      <c r="A79" s="5">
        <v>4</v>
      </c>
      <c r="B79" s="5">
        <v>4</v>
      </c>
      <c r="C79" s="5" t="s">
        <v>180</v>
      </c>
      <c r="D79" s="5">
        <v>60.1</v>
      </c>
      <c r="E79" s="5">
        <v>28.1</v>
      </c>
      <c r="F79" s="5">
        <v>11.8</v>
      </c>
      <c r="G79" s="5">
        <v>4.8</v>
      </c>
      <c r="H79" s="5">
        <v>50.1</v>
      </c>
      <c r="I79" s="5">
        <v>0.66</v>
      </c>
      <c r="J79" s="5">
        <f t="shared" si="6"/>
        <v>-0.49614614136780094</v>
      </c>
      <c r="K79" s="5">
        <f t="shared" si="7"/>
        <v>0.40436791641567343</v>
      </c>
      <c r="L79" s="5">
        <f t="shared" si="8"/>
        <v>0.51268025654259874</v>
      </c>
      <c r="M79" s="5">
        <f t="shared" si="9"/>
        <v>-1.2093887275009689</v>
      </c>
      <c r="N79" s="5">
        <f t="shared" si="10"/>
        <v>-0.43148692862374655</v>
      </c>
      <c r="O79" s="5">
        <f t="shared" si="11"/>
        <v>-0.21728645762155283</v>
      </c>
      <c r="P79" s="5" t="s">
        <v>176</v>
      </c>
      <c r="Q79" s="5" t="s">
        <v>232</v>
      </c>
      <c r="R79" s="5">
        <v>4</v>
      </c>
      <c r="S79" s="5">
        <v>0</v>
      </c>
      <c r="T79" s="5">
        <v>0</v>
      </c>
      <c r="U79" s="5">
        <v>0</v>
      </c>
      <c r="V79" s="5">
        <v>3</v>
      </c>
      <c r="W79" s="5">
        <v>0</v>
      </c>
      <c r="X79" s="5">
        <v>0</v>
      </c>
      <c r="Y79" s="5">
        <v>0</v>
      </c>
      <c r="Z79" s="5">
        <v>0</v>
      </c>
      <c r="AA79" s="5">
        <v>4</v>
      </c>
      <c r="AB79" s="5">
        <v>0</v>
      </c>
      <c r="AC79" s="5">
        <v>1</v>
      </c>
      <c r="AD79" s="5">
        <v>0</v>
      </c>
      <c r="AE79" s="5">
        <v>0</v>
      </c>
    </row>
    <row r="80" spans="1:31">
      <c r="A80" s="5">
        <v>4</v>
      </c>
      <c r="B80" s="5">
        <v>5</v>
      </c>
      <c r="C80" s="5" t="s">
        <v>180</v>
      </c>
      <c r="D80" s="5">
        <v>72.3</v>
      </c>
      <c r="E80" s="5">
        <v>22.9</v>
      </c>
      <c r="F80" s="5">
        <v>6.8</v>
      </c>
      <c r="G80" s="5">
        <v>6.85</v>
      </c>
      <c r="H80" s="5">
        <v>51.3</v>
      </c>
      <c r="I80" s="5">
        <v>0.495</v>
      </c>
      <c r="J80" s="5">
        <f t="shared" si="6"/>
        <v>0.16957243172183678</v>
      </c>
      <c r="K80" s="5">
        <f t="shared" si="7"/>
        <v>2.1094941487640365E-2</v>
      </c>
      <c r="L80" s="5">
        <f t="shared" si="8"/>
        <v>-0.2321656362568951</v>
      </c>
      <c r="M80" s="5">
        <f t="shared" si="9"/>
        <v>0.51625448323720013</v>
      </c>
      <c r="N80" s="5">
        <f t="shared" si="10"/>
        <v>-0.36794030623205631</v>
      </c>
      <c r="O80" s="5">
        <f t="shared" si="11"/>
        <v>-0.48973056834653778</v>
      </c>
      <c r="P80" s="5" t="s">
        <v>132</v>
      </c>
      <c r="Q80" s="5" t="s">
        <v>232</v>
      </c>
      <c r="R80" s="5">
        <v>3</v>
      </c>
      <c r="S80" s="5">
        <v>2</v>
      </c>
      <c r="T80" s="5">
        <v>0</v>
      </c>
      <c r="U80" s="5">
        <v>4</v>
      </c>
      <c r="V80" s="5">
        <v>0</v>
      </c>
      <c r="W80" s="5">
        <v>0</v>
      </c>
      <c r="X80" s="5">
        <v>0</v>
      </c>
      <c r="Y80" s="5">
        <v>0</v>
      </c>
      <c r="Z80" s="5">
        <v>0</v>
      </c>
      <c r="AA80" s="5">
        <v>4</v>
      </c>
      <c r="AB80" s="5">
        <v>0</v>
      </c>
      <c r="AC80" s="5">
        <v>0</v>
      </c>
      <c r="AD80" s="5">
        <v>0</v>
      </c>
      <c r="AE80" s="5">
        <v>0</v>
      </c>
    </row>
    <row r="81" spans="3:9">
      <c r="C81" s="6" t="s">
        <v>260</v>
      </c>
      <c r="D81" s="6">
        <f t="shared" ref="D81:I81" si="12">AVERAGE(D2:D80)</f>
        <v>69.192405063291133</v>
      </c>
      <c r="E81" s="6">
        <f t="shared" si="12"/>
        <v>22.613797468354434</v>
      </c>
      <c r="F81" s="6">
        <f t="shared" si="12"/>
        <v>8.3584810126582259</v>
      </c>
      <c r="G81" s="6">
        <f t="shared" si="12"/>
        <v>6.2367088607594914</v>
      </c>
      <c r="H81" s="6">
        <f t="shared" si="12"/>
        <v>58.24810126582279</v>
      </c>
      <c r="I81" s="6">
        <f t="shared" si="12"/>
        <v>0.79159493670886072</v>
      </c>
    </row>
    <row r="82" spans="3:9">
      <c r="C82" s="6" t="s">
        <v>261</v>
      </c>
      <c r="D82" s="6">
        <f t="shared" ref="D82:I82" si="13">STDEV(D2:D80)</f>
        <v>18.32606223284278</v>
      </c>
      <c r="E82" s="6">
        <f t="shared" si="13"/>
        <v>13.567353662168337</v>
      </c>
      <c r="F82" s="6">
        <f t="shared" si="13"/>
        <v>6.7127979738299475</v>
      </c>
      <c r="G82" s="6">
        <f t="shared" si="13"/>
        <v>1.187962834520748</v>
      </c>
      <c r="H82" s="6">
        <f t="shared" si="13"/>
        <v>18.883773123351954</v>
      </c>
      <c r="I82" s="6">
        <f t="shared" si="13"/>
        <v>0.60562880056731005</v>
      </c>
    </row>
    <row r="83" spans="3:9">
      <c r="C83" s="6" t="s">
        <v>262</v>
      </c>
      <c r="D83" s="5">
        <f t="shared" ref="D83:I83" si="14">MIN(D2:D80)</f>
        <v>12.5</v>
      </c>
      <c r="E83" s="5">
        <f t="shared" si="14"/>
        <v>0.38</v>
      </c>
      <c r="F83" s="5">
        <f t="shared" si="14"/>
        <v>0</v>
      </c>
      <c r="G83" s="5">
        <f t="shared" si="14"/>
        <v>3.9</v>
      </c>
      <c r="H83" s="5">
        <f t="shared" si="14"/>
        <v>28.5</v>
      </c>
      <c r="I83" s="5">
        <f t="shared" si="14"/>
        <v>0.03</v>
      </c>
    </row>
    <row r="84" spans="3:9">
      <c r="C84" s="6" t="s">
        <v>263</v>
      </c>
      <c r="D84" s="5">
        <f t="shared" ref="D84:I84" si="15">MAX(D2:D80)</f>
        <v>98.2</v>
      </c>
      <c r="E84" s="5">
        <f t="shared" si="15"/>
        <v>56</v>
      </c>
      <c r="F84" s="5">
        <f t="shared" si="15"/>
        <v>46.7</v>
      </c>
      <c r="G84" s="5">
        <f t="shared" si="15"/>
        <v>7.75</v>
      </c>
      <c r="H84" s="5">
        <f t="shared" si="15"/>
        <v>105</v>
      </c>
      <c r="I84" s="5">
        <f t="shared" si="15"/>
        <v>3.18</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NOTES</vt:lpstr>
      <vt:lpstr>Species_Presence</vt:lpstr>
      <vt:lpstr>SpDiv_Env</vt:lpstr>
      <vt:lpstr>Species_Env</vt:lpstr>
    </vt:vector>
  </TitlesOfParts>
  <Company>University of Michigan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gwk-lab</dc:creator>
  <cp:lastModifiedBy>Jasmine Crumsey</cp:lastModifiedBy>
  <dcterms:created xsi:type="dcterms:W3CDTF">2013-09-16T19:20:41Z</dcterms:created>
  <dcterms:modified xsi:type="dcterms:W3CDTF">2015-06-03T18:22:09Z</dcterms:modified>
</cp:coreProperties>
</file>